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e30945d15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235a810f79f4636"/>
    <x:sheet xmlns:r="http://schemas.openxmlformats.org/officeDocument/2006/relationships" name="Revenue Scenarios" sheetId="2" r:id="R8ceb711d6aa54684"/>
    <x:sheet xmlns:r="http://schemas.openxmlformats.org/officeDocument/2006/relationships" name="Cost Planner" sheetId="3" r:id="R5881fc5252954500"/>
    <x:sheet xmlns:r="http://schemas.openxmlformats.org/officeDocument/2006/relationships" name="Definitions &amp; Sources" sheetId="4" r:id="Rc320b5d6ed1f48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;[Red]($#,##0);-"/>
    <x:numFmt numFmtId="201" formatCode="0.0%;[Red](0.0%);-"/>
    <x:numFmt numFmtId="202" formatCode="#,##0;[Red](#,##0);-"/>
    <x:numFmt numFmtId="203" formatCode="0.0;[Red](0.0);-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95959"/>
      <x:name val="Carlito"/>
    </x:font>
    <x:font>
      <x:b/>
      <x:sz val="11"/>
      <x:color rgb="FF1F1F1F"/>
      <x:name val="Carlito"/>
    </x:font>
    <x:font>
      <x:sz val="11"/>
      <x:color rgb="FF008000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2F2F2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5B9BD5"/>
      </x:patternFill>
    </x:fill>
  </x:fills>
  <x:borders count="2">
    <x:border/>
    <x:border/>
  </x:borders>
  <x:cellStyleXfs count="1">
    <x:xf numFmtId="0" fontId="0" fillId="0" borderId="0"/>
  </x:cellStyleXfs>
  <x:cellXfs count="1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201" fontId="5" fillId="6" borderId="0" xfId="0" applyNumberFormat="1" applyFont="1" applyFill="1" applyBorder="1"/>
    <x:xf numFmtId="201" fontId="5" fillId="6" borderId="1" xfId="0" applyNumberFormat="1" applyFont="1" applyFill="1" applyBorder="1"/>
    <x:xf numFmtId="200" fontId="5" fillId="6" borderId="0" xfId="0" applyNumberFormat="1" applyFont="1" applyFill="1" applyBorder="1"/>
    <x:xf numFmtId="200" fontId="5" fillId="6" borderId="1" xfId="0" applyNumberFormat="1" applyFont="1" applyFill="1" applyBorder="1"/>
    <x:xf numFmtId="202" fontId="5" fillId="6" borderId="0" xfId="0" applyNumberFormat="1" applyFont="1" applyFill="1" applyBorder="1"/>
    <x:xf numFmtId="202" fontId="5" fillId="6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203" fontId="6" fillId="0" borderId="0" xfId="0" applyNumberFormat="1" applyFont="1" applyFill="1" applyBorder="1"/>
    <x:xf numFmtId="203" fontId="6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horizontal="center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wrapText="1"/>
    </x:xf>
    <x:xf numFmtId="0" fontId="8" fillId="7" borderId="1" xfId="0" applyNumberFormat="1" applyFont="1" applyFill="1" applyBorder="1" applyAlignment="1">
      <x:alignment horizontal="center" wrapText="1"/>
    </x:xf>
    <x:xf numFmtId="0" fontId="8" fillId="7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200" fontId="4" fillId="5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201" fontId="5" fillId="6" borderId="0" xfId="0" applyNumberFormat="1" applyFont="1" applyFill="1" applyBorder="1" applyAlignment="1">
      <x:alignment wrapText="1"/>
    </x:xf>
    <x:xf numFmtId="200" fontId="5" fillId="6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  <x:xf numFmtId="202" fontId="5" fillId="6" borderId="0" xfId="0" applyNumberFormat="1" applyFont="1" applyFill="1" applyBorder="1" applyAlignment="1">
      <x:alignment wrapText="1"/>
    </x:xf>
    <x:xf numFmtId="202" fontId="6" fillId="0" borderId="0" xfId="0" applyNumberFormat="1" applyFont="1" applyFill="1" applyBorder="1" applyAlignment="1">
      <x:alignment wrapText="1"/>
    </x:xf>
    <x:xf numFmtId="203" fontId="6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200" fontId="4" fillId="5" borderId="1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201" fontId="5" fillId="6" borderId="1" xfId="0" applyNumberFormat="1" applyFont="1" applyFill="1" applyBorder="1" applyAlignment="1">
      <x:alignment wrapText="1"/>
    </x:xf>
    <x:xf numFmtId="200" fontId="5" fillId="6" borderId="1" xfId="0" applyNumberFormat="1" applyFont="1" applyFill="1" applyBorder="1" applyAlignment="1">
      <x:alignment wrapText="1"/>
    </x:xf>
    <x:xf numFmtId="201" fontId="6" fillId="0" borderId="1" xfId="0" applyNumberFormat="1" applyFont="1" applyFill="1" applyBorder="1" applyAlignment="1">
      <x:alignment wrapText="1"/>
    </x:xf>
    <x:xf numFmtId="202" fontId="5" fillId="6" borderId="1" xfId="0" applyNumberFormat="1" applyFont="1" applyFill="1" applyBorder="1" applyAlignment="1">
      <x:alignment wrapText="1"/>
    </x:xf>
    <x:xf numFmtId="202" fontId="6" fillId="0" borderId="1" xfId="0" applyNumberFormat="1" applyFont="1" applyFill="1" applyBorder="1" applyAlignment="1">
      <x:alignment wrapText="1"/>
    </x:xf>
    <x:xf numFmtId="203" fontId="6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4" fillId="0" borderId="0" xfId="0" applyNumberFormat="1" applyFont="1" applyFill="1" applyBorder="1"/>
    <x:xf numFmtId="202" fontId="4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2" fontId="4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2" fontId="4" fillId="0" borderId="1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horizontal="left" vertical="center"/>
    </x:xf>
    <x:xf numFmtId="200" fontId="3" fillId="4" borderId="1" xfId="0" applyNumberFormat="1" applyFont="1" applyFill="1" applyBorder="1" applyAlignment="1">
      <x:alignment horizontal="left" vertical="center"/>
    </x:xf>
    <x:xf numFmtId="200" fontId="3" fillId="4" borderId="0" xfId="0" applyNumberFormat="1" applyFont="1" applyFill="1" applyBorder="1" applyAlignment="1">
      <x:alignment horizontal="left" vertical="center" wrapText="1"/>
    </x:xf>
    <x:xf numFmtId="200" fontId="3" fillId="4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0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color rgb="FFFF0000"/>
      </x:font>
      <x:fill>
        <x:patternFill patternType="solid">
          <x:bgColor rgb="FFFCE4D6"/>
        </x:patternFill>
      </x:fill>
    </x:dxf>
    <x:dxf>
      <x:fill>
        <x:patternFill patternType="solid">
          <x:bgColor rgb="FFE2F0D9"/>
        </x:patternFill>
      </x:fill>
    </x:dxf>
    <x:dxf>
      <x:font>
        <x:color rgb="FFFF0000"/>
      </x:font>
    </x:dxf>
    <x:dxf>
      <x:font>
        <x:color rgb="FFFF00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fef76770f4866" /><Relationship Type="http://schemas.openxmlformats.org/officeDocument/2006/relationships/theme" Target="/xl/theme/theme1.xml" Id="R1aeef2d249c146f1" /><Relationship Type="http://schemas.openxmlformats.org/officeDocument/2006/relationships/sharedStrings" Target="/xl/sharedStrings.xml" Id="R12f75dbacfec457f" /><Relationship Type="http://schemas.openxmlformats.org/officeDocument/2006/relationships/worksheet" Target="/xl/worksheets/sheet1.xml" Id="R3235a810f79f4636" /><Relationship Type="http://schemas.openxmlformats.org/officeDocument/2006/relationships/worksheet" Target="/xl/worksheets/sheet2.xml" Id="R8ceb711d6aa54684" /><Relationship Type="http://schemas.openxmlformats.org/officeDocument/2006/relationships/worksheet" Target="/xl/worksheets/sheet3.xml" Id="R5881fc5252954500" /><Relationship Type="http://schemas.openxmlformats.org/officeDocument/2006/relationships/worksheet" Target="/xl/worksheets/sheet4.xml" Id="Rc320b5d6ed1f489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5d7a4aea587467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2ad4ae3295fd4b0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Months to Recover Startup by Monthly Bookings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Months to Recover Startup</c:v>
          </c:tx>
          <c:marker>
            <c:symbol val="none"/>
          </c:marker>
          <c:cat>
            <c:strRef>
              <c:f>'Dashboard'!$D$24:$D$35</c:f>
              <c:strCache>
                <c:ptCount val="0"/>
              </c:strCache>
            </c:strRef>
          </c:cat>
          <c:val>
            <c:numRef>
              <c:f>'Dashboard'!$E$24:$E$35</c:f>
              <c:numCache>
                <c:formatCode>0.0;[Red](0.0);-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Annual Gross Revenue at $681 Median Booking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Series 1</c:v>
          </c:tx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Annual Gross at $681</c:v>
          </c:tx>
          <c:cat>
            <c:strRef>
              <c:f>='Revenue Scenarios'!$A$16:$A$20</c:f>
              <c:strCache>
                <c:ptCount val="1"/>
                <c:pt idx="0">
                  <c:v>Item 1</c:v>
                </c:pt>
              </c:strCache>
            </c:strRef>
          </c:cat>
          <c:val>
            <c:numRef>
              <c:f>='Revenue Scenarios'!$D$16:$D$20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21</xdr:row>
      <xdr:rowOff>0</xdr:rowOff>
    </xdr:from>
    <xdr:to>
      <xdr:col>12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5d7a4aea587467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5</xdr:col>
      <xdr:colOff>0</xdr:colOff>
      <xdr:row>22</xdr:row>
      <xdr:rowOff>0</xdr:rowOff>
    </xdr:from>
    <xdr:to>
      <xdr:col>13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ad4ae3295fd4b0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3279e469caa46e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9f0038da254846ef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3" hidden="0" customWidth="1"/>
    <x:col min="4" max="4" width="34" hidden="0" customWidth="1"/>
    <x:col min="5" max="5" width="18" hidden="0" customWidth="1"/>
    <x:col min="6" max="6" width="3" hidden="0" customWidth="1"/>
    <x:col min="7" max="7" width="24" hidden="0" customWidth="1"/>
    <x:col min="8" max="8" width="36" hidden="0" customWidth="1"/>
  </x:cols>
  <x:sheetData>
    <x:row r="1" ht="28" customHeight="1">
      <x:c r="A1" s="70" t="str">
        <x:v>Photo Booth Business Revenue &amp; Break-Even Calculator</x:v>
      </x:c>
      <x:c r="B1" s="70"/>
      <x:c r="C1" s="70"/>
      <x:c r="D1" s="70"/>
      <x:c r="E1" s="70"/>
      <x:c r="F1" s="70"/>
      <x:c r="G1" s="70"/>
      <x:c r="H1" s="70"/>
    </x:row>
    <x:row r="2">
      <x:c r="A2" s="12" t="str">
        <x:v>Edit yellow cells and the blue-text cost assumptions in the Cost Planner. Green cells link from other sheets. All results are illustrative planning outputs, not income guarantees, tax advice, or accounting statements.</x:v>
      </x:c>
      <x:c r="B2" s="12"/>
      <x:c r="C2" s="12"/>
      <x:c r="D2" s="12"/>
      <x:c r="E2" s="12"/>
      <x:c r="F2" s="12"/>
      <x:c r="G2" s="12"/>
      <x:c r="H2" s="12"/>
    </x:row>
    <x:row r="3">
      <x:c r="A3" s="12"/>
      <x:c r="B3" s="12"/>
      <x:c r="C3" s="12"/>
      <x:c r="D3" s="12"/>
      <x:c r="E3" s="12"/>
      <x:c r="F3" s="12"/>
      <x:c r="G3" s="12"/>
      <x:c r="H3" s="12"/>
    </x:row>
    <x:row r="4">
      <x:c r="A4" s="53"/>
      <x:c r="B4" s="53"/>
      <x:c r="C4" s="53"/>
      <x:c r="D4" s="53"/>
      <x:c r="E4" s="53"/>
      <x:c r="F4" s="53"/>
      <x:c r="G4" s="53"/>
      <x:c r="H4" s="53"/>
    </x:row>
    <x:row r="5">
      <x:c r="A5" s="71" t="str">
        <x:v>MODEL INPUTS</x:v>
      </x:c>
      <x:c r="B5" s="71"/>
      <x:c r="C5" s="53"/>
      <x:c r="D5" s="71" t="str">
        <x:v>MODEL OUTPUTS</x:v>
      </x:c>
      <x:c r="E5" s="71"/>
      <x:c r="F5" s="53"/>
      <x:c r="G5" s="71" t="str">
        <x:v>FORMULA GUIDE</x:v>
      </x:c>
      <x:c r="H5" s="71"/>
    </x:row>
    <x:row r="6">
      <x:c r="A6" s="53" t="str">
        <x:v>Startup investment ($)</x:v>
      </x:c>
      <x:c r="B6" s="72" t="n">
        <x:f>'Cost Planner'!$C$20</x:f>
        <x:v>10000</x:v>
      </x:c>
      <x:c r="C6" s="53"/>
      <x:c r="D6" s="53" t="str">
        <x:v>Adjusted startup investment</x:v>
      </x:c>
      <x:c r="E6" s="73" t="n">
        <x:f>B6*(1+B7)</x:f>
        <x:v>11000</x:v>
      </x:c>
      <x:c r="F6" s="53"/>
      <x:c r="G6" s="52" t="str">
        <x:v>Revenue per booking</x:v>
      </x:c>
      <x:c r="H6" s="53" t="str">
        <x:v>Base booking + average add-ons</x:v>
      </x:c>
    </x:row>
    <x:row r="7">
      <x:c r="A7" s="53" t="str">
        <x:v>Contingency reserve (%)</x:v>
      </x:c>
      <x:c r="B7" s="74" t="n">
        <x:v>0.1</x:v>
      </x:c>
      <x:c r="C7" s="53"/>
      <x:c r="D7" s="53" t="str">
        <x:v>Revenue per booking</x:v>
      </x:c>
      <x:c r="E7" s="73" t="n">
        <x:f>B8+B9</x:f>
        <x:v>681</x:v>
      </x:c>
      <x:c r="F7" s="53"/>
      <x:c r="G7" s="52" t="str">
        <x:v>Contribution per booking</x:v>
      </x:c>
      <x:c r="H7" s="53" t="str">
        <x:v>Revenue per booking − direct cost</x:v>
      </x:c>
    </x:row>
    <x:row r="8">
      <x:c r="A8" s="53" t="str">
        <x:v>Average booking revenue ($)</x:v>
      </x:c>
      <x:c r="B8" s="75" t="n">
        <x:v>681</x:v>
      </x:c>
      <x:c r="C8" s="53"/>
      <x:c r="D8" s="53" t="str">
        <x:v>Contribution per booking</x:v>
      </x:c>
      <x:c r="E8" s="73" t="n">
        <x:f>E7-B10</x:f>
        <x:v>431</x:v>
      </x:c>
      <x:c r="F8" s="53"/>
      <x:c r="G8" s="52" t="str">
        <x:v>Operating break-even</x:v>
      </x:c>
      <x:c r="H8" s="53" t="str">
        <x:v>Monthly fixed costs ÷ contribution per booking</x:v>
      </x:c>
    </x:row>
    <x:row r="9">
      <x:c r="A9" s="53" t="str">
        <x:v>Average add-on revenue per booking ($)</x:v>
      </x:c>
      <x:c r="B9" s="75" t="n">
        <x:v>0</x:v>
      </x:c>
      <x:c r="C9" s="53"/>
      <x:c r="D9" s="53" t="str">
        <x:v>Contribution margin</x:v>
      </x:c>
      <x:c r="E9" s="76" t="n">
        <x:f>IF(E7&lt;=0,"",E8/E7)</x:f>
        <x:v>0.6328928046989721</x:v>
      </x:c>
      <x:c r="F9" s="53"/>
      <x:c r="G9" s="52" t="str">
        <x:v>Startup payback</x:v>
      </x:c>
      <x:c r="H9" s="53" t="str">
        <x:v>Adjusted startup investment ÷ monthly operating contribution</x:v>
      </x:c>
    </x:row>
    <x:row r="10">
      <x:c r="A10" s="53" t="str">
        <x:v>Direct cost per booking ($)</x:v>
      </x:c>
      <x:c r="B10" s="72" t="n">
        <x:f>'Cost Planner'!$C$49</x:f>
        <x:v>250</x:v>
      </x:c>
      <x:c r="C10" s="53"/>
      <x:c r="D10" s="53" t="str">
        <x:v>Monthly gross revenue</x:v>
      </x:c>
      <x:c r="E10" s="73" t="n">
        <x:f>E7*B12</x:f>
        <x:v>2724</x:v>
      </x:c>
      <x:c r="F10" s="53"/>
      <x:c r="G10" s="52" t="str">
        <x:v>Important</x:v>
      </x:c>
      <x:c r="H10" s="53" t="str">
        <x:v>Include owner labor in direct costs to avoid overstating profit.</x:v>
      </x:c>
    </x:row>
    <x:row r="11">
      <x:c r="A11" s="53" t="str">
        <x:v>Monthly fixed costs ($)</x:v>
      </x:c>
      <x:c r="B11" s="72" t="n">
        <x:f>'Cost Planner'!$C$34</x:f>
        <x:v>500</x:v>
      </x:c>
      <x:c r="C11" s="53"/>
      <x:c r="D11" s="53" t="str">
        <x:v>Annual gross revenue</x:v>
      </x:c>
      <x:c r="E11" s="73" t="n">
        <x:f>E10*12</x:f>
        <x:v>32688</x:v>
      </x:c>
      <x:c r="F11" s="53"/>
      <x:c r="G11" s="53"/>
      <x:c r="H11" s="53"/>
    </x:row>
    <x:row r="12">
      <x:c r="A12" s="53" t="str">
        <x:v>Bookings per month</x:v>
      </x:c>
      <x:c r="B12" s="77" t="n">
        <x:v>4</x:v>
      </x:c>
      <x:c r="C12" s="53"/>
      <x:c r="D12" s="53" t="str">
        <x:v>Monthly operating contribution</x:v>
      </x:c>
      <x:c r="E12" s="73" t="n">
        <x:f>E8*B12-B11</x:f>
        <x:v>1224</x:v>
      </x:c>
      <x:c r="F12" s="53"/>
      <x:c r="G12" s="53"/>
      <x:c r="H12" s="53"/>
    </x:row>
    <x:row r="13">
      <x:c r="A13" s="53" t="str">
        <x:v>Annual gross revenue goal ($)</x:v>
      </x:c>
      <x:c r="B13" s="75" t="n">
        <x:v>50000</x:v>
      </x:c>
      <x:c r="C13" s="53"/>
      <x:c r="D13" s="53" t="str">
        <x:v>Operating break-even bookings/month</x:v>
      </x:c>
      <x:c r="E13" s="78" t="n">
        <x:f>IF(E8&lt;=0,"",ROUNDUP(B11/E8,0))</x:f>
        <x:v>2</x:v>
      </x:c>
      <x:c r="F13" s="53"/>
      <x:c r="G13" s="53"/>
      <x:c r="H13" s="53"/>
    </x:row>
    <x:row r="14">
      <x:c r="A14" s="53" t="str">
        <x:v>Lead-to-booking close rate (%)</x:v>
      </x:c>
      <x:c r="B14" s="74" t="n">
        <x:v>0.25</x:v>
      </x:c>
      <x:c r="C14" s="53"/>
      <x:c r="D14" s="53" t="str">
        <x:v>Operating break-even revenue/month</x:v>
      </x:c>
      <x:c r="E14" s="73" t="n">
        <x:f>IF(E13="","",E13*E7)</x:f>
        <x:v>1362</x:v>
      </x:c>
      <x:c r="F14" s="53"/>
      <x:c r="G14" s="53"/>
      <x:c r="H14" s="53"/>
    </x:row>
    <x:row r="15">
      <x:c r="A15" s="53"/>
      <x:c r="B15" s="53"/>
      <x:c r="C15" s="53"/>
      <x:c r="D15" s="53" t="str">
        <x:v>Startup recovery bookings (before fixed costs)</x:v>
      </x:c>
      <x:c r="E15" s="78" t="n">
        <x:f>IF(E8&lt;=0,"",ROUNDUP(E6/E8,0))</x:f>
        <x:v>26</x:v>
      </x:c>
      <x:c r="F15" s="53"/>
      <x:c r="G15" s="53"/>
      <x:c r="H15" s="53"/>
    </x:row>
    <x:row r="16">
      <x:c r="A16" s="53"/>
      <x:c r="B16" s="53"/>
      <x:c r="C16" s="53"/>
      <x:c r="D16" s="53" t="str">
        <x:v>Months to recover startup at entered volume</x:v>
      </x:c>
      <x:c r="E16" s="79" t="n">
        <x:f>IF(E12&lt;=0,"",E6/E12)</x:f>
        <x:v>8.986928104575163</x:v>
      </x:c>
      <x:c r="F16" s="53"/>
      <x:c r="G16" s="53"/>
      <x:c r="H16" s="53"/>
    </x:row>
    <x:row r="17">
      <x:c r="A17" s="53"/>
      <x:c r="B17" s="53"/>
      <x:c r="C17" s="53"/>
      <x:c r="D17" s="53" t="str">
        <x:v>Annual contribution before startup/taxes</x:v>
      </x:c>
      <x:c r="E17" s="73" t="n">
        <x:f>E12*12</x:f>
        <x:v>14688</x:v>
      </x:c>
      <x:c r="F17" s="53"/>
      <x:c r="G17" s="53"/>
      <x:c r="H17" s="53"/>
    </x:row>
    <x:row r="18">
      <x:c r="A18" s="53"/>
      <x:c r="B18" s="53"/>
      <x:c r="C18" s="53"/>
      <x:c r="D18" s="53" t="str">
        <x:v>First-year contribution after startup reserve</x:v>
      </x:c>
      <x:c r="E18" s="73" t="n">
        <x:f>E17-E6</x:f>
        <x:v>3688</x:v>
      </x:c>
      <x:c r="F18" s="53"/>
      <x:c r="G18" s="53"/>
      <x:c r="H18" s="53"/>
    </x:row>
    <x:row r="19">
      <x:c r="A19" s="53"/>
      <x:c r="B19" s="53"/>
      <x:c r="C19" s="53"/>
      <x:c r="D19" s="53" t="str">
        <x:v>Bookings needed for annual revenue goal</x:v>
      </x:c>
      <x:c r="E19" s="78" t="n">
        <x:f>IF(E7&lt;=0,"",ROUNDUP(B13/E7,0))</x:f>
        <x:v>74</x:v>
      </x:c>
      <x:c r="F19" s="53"/>
      <x:c r="G19" s="53"/>
      <x:c r="H19" s="53"/>
    </x:row>
    <x:row r="20">
      <x:c r="A20" s="53"/>
      <x:c r="B20" s="53"/>
      <x:c r="C20" s="53"/>
      <x:c r="D20" s="53" t="str">
        <x:v>Leads needed at entered close rate</x:v>
      </x:c>
      <x:c r="E20" s="78" t="n">
        <x:f>IF(OR(B14&lt;=0,E19=""),"",ROUNDUP(E19/B14,0))</x:f>
        <x:v>296</x:v>
      </x:c>
      <x:c r="F20" s="53"/>
      <x:c r="G20" s="53"/>
      <x:c r="H20" s="53"/>
    </x:row>
    <x:row r="21">
      <x:c r="A21" s="53"/>
      <x:c r="B21" s="53"/>
      <x:c r="C21" s="53"/>
      <x:c r="D21" s="53"/>
      <x:c r="E21" s="53"/>
      <x:c r="F21" s="53"/>
      <x:c r="G21" s="53"/>
      <x:c r="H21" s="53"/>
    </x:row>
    <x:row r="22">
      <x:c r="A22" s="71" t="str">
        <x:v>MONTHLY CONTRIBUTION SENSITIVITY</x:v>
      </x:c>
      <x:c r="B22" s="71"/>
      <x:c r="C22" s="71"/>
      <x:c r="D22" s="71" t="str">
        <x:v>STARTUP RECOVERY SENSITIVITY</x:v>
      </x:c>
      <x:c r="E22" s="71"/>
      <x:c r="F22" s="53"/>
      <x:c r="G22" s="53"/>
      <x:c r="H22" s="53"/>
    </x:row>
    <x:row r="23">
      <x:c r="A23" s="60" t="str">
        <x:v>Bookings / Month</x:v>
      </x:c>
      <x:c r="B23" s="60" t="str">
        <x:v>Monthly Operating Contribution</x:v>
      </x:c>
      <x:c r="C23" s="60"/>
      <x:c r="D23" s="60" t="str">
        <x:v>Bookings / Month</x:v>
      </x:c>
      <x:c r="E23" s="60" t="str">
        <x:v>Months to Recover Startup</x:v>
      </x:c>
      <x:c r="F23" s="53"/>
      <x:c r="G23" s="53"/>
      <x:c r="H23" s="53"/>
    </x:row>
    <x:row r="24">
      <x:c r="A24" s="53" t="n">
        <x:v>1</x:v>
      </x:c>
      <x:c r="B24" s="73" t="n">
        <x:f>$E$8*A24-$B$11</x:f>
        <x:v>-69</x:v>
      </x:c>
      <x:c r="C24" s="79"/>
      <x:c r="D24" s="53" t="n">
        <x:v>1</x:v>
      </x:c>
      <x:c r="E24" s="96" t="str">
        <x:f>IF(($E$8*D24-$B$11)&lt;=0,"",$E$6/($E$8*D24-$B$11))</x:f>
      </x:c>
      <x:c r="F24" s="53"/>
      <x:c r="G24" s="53"/>
      <x:c r="H24" s="53"/>
    </x:row>
    <x:row r="25">
      <x:c r="A25" s="53" t="n">
        <x:v>2</x:v>
      </x:c>
      <x:c r="B25" s="73" t="n">
        <x:f>$E$8*A25-$B$11</x:f>
        <x:v>362</x:v>
      </x:c>
      <x:c r="C25" s="79"/>
      <x:c r="D25" s="53" t="n">
        <x:v>2</x:v>
      </x:c>
      <x:c r="E25" s="96" t="n">
        <x:f>IF(($E$8*D25-$B$11)&lt;=0,"",$E$6/($E$8*D25-$B$11))</x:f>
        <x:v>30.386740331491712</x:v>
      </x:c>
      <x:c r="F25" s="53"/>
      <x:c r="G25" s="53"/>
      <x:c r="H25" s="53"/>
    </x:row>
    <x:row r="26">
      <x:c r="A26" s="53" t="n">
        <x:v>3</x:v>
      </x:c>
      <x:c r="B26" s="73" t="n">
        <x:f>$E$8*A26-$B$11</x:f>
        <x:v>793</x:v>
      </x:c>
      <x:c r="C26" s="79"/>
      <x:c r="D26" s="53" t="n">
        <x:v>3</x:v>
      </x:c>
      <x:c r="E26" s="96" t="n">
        <x:f>IF(($E$8*D26-$B$11)&lt;=0,"",$E$6/($E$8*D26-$B$11))</x:f>
        <x:v>13.871374527112232</x:v>
      </x:c>
      <x:c r="F26" s="53"/>
      <x:c r="G26" s="53"/>
      <x:c r="H26" s="53"/>
    </x:row>
    <x:row r="27">
      <x:c r="A27" s="53" t="n">
        <x:v>4</x:v>
      </x:c>
      <x:c r="B27" s="73" t="n">
        <x:f>$E$8*A27-$B$11</x:f>
        <x:v>1224</x:v>
      </x:c>
      <x:c r="C27" s="79"/>
      <x:c r="D27" s="53" t="n">
        <x:v>4</x:v>
      </x:c>
      <x:c r="E27" s="96" t="n">
        <x:f>IF(($E$8*D27-$B$11)&lt;=0,"",$E$6/($E$8*D27-$B$11))</x:f>
        <x:v>8.986928104575163</x:v>
      </x:c>
      <x:c r="F27" s="53"/>
      <x:c r="G27" s="53"/>
      <x:c r="H27" s="53"/>
    </x:row>
    <x:row r="28">
      <x:c r="A28" s="53" t="n">
        <x:v>5</x:v>
      </x:c>
      <x:c r="B28" s="73" t="n">
        <x:f>$E$8*A28-$B$11</x:f>
        <x:v>1655</x:v>
      </x:c>
      <x:c r="C28" s="79"/>
      <x:c r="D28" s="53" t="n">
        <x:v>5</x:v>
      </x:c>
      <x:c r="E28" s="96" t="n">
        <x:f>IF(($E$8*D28-$B$11)&lt;=0,"",$E$6/($E$8*D28-$B$11))</x:f>
        <x:v>6.646525679758308</x:v>
      </x:c>
      <x:c r="F28" s="53"/>
      <x:c r="G28" s="53"/>
      <x:c r="H28" s="53"/>
    </x:row>
    <x:row r="29">
      <x:c r="A29" s="53" t="n">
        <x:v>6</x:v>
      </x:c>
      <x:c r="B29" s="73" t="n">
        <x:f>$E$8*A29-$B$11</x:f>
        <x:v>2086</x:v>
      </x:c>
      <x:c r="C29" s="79"/>
      <x:c r="D29" s="53" t="n">
        <x:v>6</x:v>
      </x:c>
      <x:c r="E29" s="96" t="n">
        <x:f>IF(($E$8*D29-$B$11)&lt;=0,"",$E$6/($E$8*D29-$B$11))</x:f>
        <x:v>5.273250239693192</x:v>
      </x:c>
      <x:c r="F29" s="53"/>
      <x:c r="G29" s="53"/>
      <x:c r="H29" s="53"/>
    </x:row>
    <x:row r="30">
      <x:c r="A30" s="53" t="n">
        <x:v>7</x:v>
      </x:c>
      <x:c r="B30" s="73" t="n">
        <x:f>$E$8*A30-$B$11</x:f>
        <x:v>2517</x:v>
      </x:c>
      <x:c r="C30" s="79"/>
      <x:c r="D30" s="53" t="n">
        <x:v>7</x:v>
      </x:c>
      <x:c r="E30" s="96" t="n">
        <x:f>IF(($E$8*D30-$B$11)&lt;=0,"",$E$6/($E$8*D30-$B$11))</x:f>
        <x:v>4.370282081843464</x:v>
      </x:c>
      <x:c r="F30" s="53"/>
      <x:c r="G30" s="53"/>
      <x:c r="H30" s="53"/>
    </x:row>
    <x:row r="31">
      <x:c r="A31" s="53" t="n">
        <x:v>8</x:v>
      </x:c>
      <x:c r="B31" s="73" t="n">
        <x:f>$E$8*A31-$B$11</x:f>
        <x:v>2948</x:v>
      </x:c>
      <x:c r="C31" s="79"/>
      <x:c r="D31" s="53" t="n">
        <x:v>8</x:v>
      </x:c>
      <x:c r="E31" s="96" t="n">
        <x:f>IF(($E$8*D31-$B$11)&lt;=0,"",$E$6/($E$8*D31-$B$11))</x:f>
        <x:v>3.7313432835820897</x:v>
      </x:c>
      <x:c r="F31" s="53"/>
      <x:c r="G31" s="53"/>
      <x:c r="H31" s="53"/>
    </x:row>
    <x:row r="32">
      <x:c r="A32" s="53" t="n">
        <x:v>9</x:v>
      </x:c>
      <x:c r="B32" s="73" t="n">
        <x:f>$E$8*A32-$B$11</x:f>
        <x:v>3379</x:v>
      </x:c>
      <x:c r="C32" s="79"/>
      <x:c r="D32" s="53" t="n">
        <x:v>9</x:v>
      </x:c>
      <x:c r="E32" s="96" t="n">
        <x:f>IF(($E$8*D32-$B$11)&lt;=0,"",$E$6/($E$8*D32-$B$11))</x:f>
        <x:v>3.2554010062148566</x:v>
      </x:c>
      <x:c r="F32" s="53"/>
      <x:c r="G32" s="53"/>
      <x:c r="H32" s="53"/>
    </x:row>
    <x:row r="33">
      <x:c r="A33" s="53" t="n">
        <x:v>10</x:v>
      </x:c>
      <x:c r="B33" s="73" t="n">
        <x:f>$E$8*A33-$B$11</x:f>
        <x:v>3810</x:v>
      </x:c>
      <x:c r="C33" s="79"/>
      <x:c r="D33" s="53" t="n">
        <x:v>10</x:v>
      </x:c>
      <x:c r="E33" s="96" t="n">
        <x:f>IF(($E$8*D33-$B$11)&lt;=0,"",$E$6/($E$8*D33-$B$11))</x:f>
        <x:v>2.8871391076115485</x:v>
      </x:c>
      <x:c r="F33" s="53"/>
      <x:c r="G33" s="53"/>
      <x:c r="H33" s="53"/>
    </x:row>
    <x:row r="34">
      <x:c r="A34" s="53" t="n">
        <x:v>11</x:v>
      </x:c>
      <x:c r="B34" s="73" t="n">
        <x:f>$E$8*A34-$B$11</x:f>
        <x:v>4241</x:v>
      </x:c>
      <x:c r="C34" s="79"/>
      <x:c r="D34" s="53" t="n">
        <x:v>11</x:v>
      </x:c>
      <x:c r="E34" s="96" t="n">
        <x:f>IF(($E$8*D34-$B$11)&lt;=0,"",$E$6/($E$8*D34-$B$11))</x:f>
        <x:v>2.5937278943645365</x:v>
      </x:c>
      <x:c r="F34" s="53"/>
      <x:c r="G34" s="53"/>
      <x:c r="H34" s="53"/>
    </x:row>
    <x:row r="35">
      <x:c r="A35" s="53" t="n">
        <x:v>12</x:v>
      </x:c>
      <x:c r="B35" s="73" t="n">
        <x:f>$E$8*A35-$B$11</x:f>
        <x:v>4672</x:v>
      </x:c>
      <x:c r="C35" s="79"/>
      <x:c r="D35" s="53" t="n">
        <x:v>12</x:v>
      </x:c>
      <x:c r="E35" s="96" t="n">
        <x:f>IF(($E$8*D35-$B$11)&lt;=0,"",$E$6/($E$8*D35-$B$11))</x:f>
        <x:v>2.3544520547945207</x:v>
      </x:c>
      <x:c r="F35" s="53"/>
      <x:c r="G35" s="53"/>
      <x:c r="H35" s="53"/>
    </x:row>
    <x:row r="36">
      <x:c r="A36" s="53"/>
      <x:c r="B36" s="53"/>
      <x:c r="C36" s="53"/>
      <x:c r="D36" s="53"/>
      <x:c r="E36" s="53"/>
      <x:c r="F36" s="53"/>
      <x:c r="G36" s="53"/>
      <x:c r="H36" s="53"/>
    </x:row>
    <x:row r="37">
      <x:c r="A37" s="53"/>
      <x:c r="B37" s="53"/>
      <x:c r="C37" s="53"/>
      <x:c r="D37" s="53"/>
      <x:c r="E37" s="53"/>
      <x:c r="F37" s="53"/>
      <x:c r="G37" s="53"/>
      <x:c r="H37" s="53"/>
    </x:row>
    <x:row r="38">
      <x:c r="A38" s="12" t="str">
        <x:v>Benchmarks: Check Cherry (August 10, 2026) reports a $681 median booking from about 118,000 bookings. Break-even formula: U.S. Small Business Administration. Cost assumptions are editable examples only.</x:v>
      </x:c>
      <x:c r="B38" s="12"/>
      <x:c r="C38" s="12"/>
      <x:c r="D38" s="12"/>
      <x:c r="E38" s="12"/>
      <x:c r="F38" s="12"/>
      <x:c r="G38" s="12"/>
      <x:c r="H38" s="12"/>
    </x:row>
  </x:sheetData>
  <x:mergeCells>
    <x:mergeCell ref="A1:H1"/>
    <x:mergeCell ref="A2:H3"/>
    <x:mergeCell ref="A5:B5"/>
    <x:mergeCell ref="D5:E5"/>
    <x:mergeCell ref="G5:H5"/>
    <x:mergeCell ref="A22:C22"/>
    <x:mergeCell ref="A38:H38"/>
    <x:mergeCell ref="A22:B22"/>
    <x:mergeCell ref="D22:E22"/>
  </x:mergeCells>
  <x:conditionalFormatting sqref="E12:E18">
    <x:cfRule type="cellIs" dxfId="0" priority="1" operator="lessThan">
      <x:formula>0</x:formula>
    </x:cfRule>
    <x:cfRule type="cellIs" dxfId="1" priority="2" operator="greaterThan">
      <x:formula>0</x:formula>
    </x:cfRule>
  </x:conditionalFormatting>
  <x:conditionalFormatting sqref="B24:B35">
    <x:cfRule type="cellIs" dxfId="2" priority="3" operator="lessThan">
      <x:formula>0</x:formula>
    </x:cfRule>
    <x:cfRule type="cellIs" dxfId="3" priority="4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93279e469caa46eb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6" hidden="0" customWidth="1"/>
    <x:col min="3" max="3" width="3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70" t="str">
        <x:v>Gross Revenue Scenarios Based on Published Booking Benchmarks</x:v>
      </x:c>
      <x:c r="B1" s="70"/>
      <x:c r="C1" s="70"/>
      <x:c r="D1" s="70"/>
      <x:c r="E1" s="70"/>
      <x:c r="F1" s="70"/>
      <x:c r="G1" s="70"/>
      <x:c r="H1" s="70"/>
    </x:row>
    <x:row r="2">
      <x:c r="A2" s="12" t="str">
        <x:v>All scenarios show gross booking revenue before labor, travel, software, insurance, marketing, taxes, equipment recovery, debt service, and other expenses. They are arithmetic scenarios, not forecasts.</x:v>
      </x:c>
      <x:c r="B2" s="12"/>
      <x:c r="C2" s="12"/>
      <x:c r="D2" s="12"/>
      <x:c r="E2" s="12"/>
      <x:c r="F2" s="12"/>
      <x:c r="G2" s="12"/>
      <x:c r="H2" s="12"/>
    </x:row>
    <x:row r="3">
      <x:c r="A3" s="12"/>
      <x:c r="B3" s="12"/>
      <x:c r="C3" s="12"/>
      <x:c r="D3" s="12"/>
      <x:c r="E3" s="12"/>
      <x:c r="F3" s="12"/>
      <x:c r="G3" s="12"/>
      <x:c r="H3" s="12"/>
    </x:row>
    <x:row r="4">
      <x:c r="A4" s="53"/>
      <x:c r="B4" s="53"/>
      <x:c r="C4" s="53"/>
      <x:c r="D4" s="53"/>
      <x:c r="E4" s="53"/>
      <x:c r="F4" s="53"/>
      <x:c r="G4" s="53"/>
      <x:c r="H4" s="53"/>
    </x:row>
    <x:row r="5">
      <x:c r="A5" s="60" t="str">
        <x:v>Benchmark</x:v>
      </x:c>
      <x:c r="B5" s="60" t="str">
        <x:v>Revenue per Booking ($)</x:v>
      </x:c>
      <x:c r="C5" s="60" t="str">
        <x:v>Source / Scope</x:v>
      </x:c>
      <x:c r="D5" s="53"/>
      <x:c r="E5" s="53"/>
      <x:c r="F5" s="53"/>
      <x:c r="G5" s="53"/>
      <x:c r="H5" s="53"/>
    </x:row>
    <x:row r="6">
      <x:c r="A6" s="53" t="str">
        <x:v>Drop-off / unattended median</x:v>
      </x:c>
      <x:c r="B6" s="75" t="n">
        <x:v>450</x:v>
      </x:c>
      <x:c r="C6" s="53" t="str">
        <x:v>Check Cherry; identifiable drop-off subset</x:v>
      </x:c>
      <x:c r="D6" s="53"/>
      <x:c r="E6" s="53"/>
      <x:c r="F6" s="53"/>
      <x:c r="G6" s="53"/>
      <x:c r="H6" s="53"/>
    </x:row>
    <x:row r="7">
      <x:c r="A7" s="53" t="str">
        <x:v>Classic / open-air median</x:v>
      </x:c>
      <x:c r="B7" s="75" t="n">
        <x:v>615</x:v>
      </x:c>
      <x:c r="C7" s="53" t="str">
        <x:v>Check Cherry; identifiable single-service bookings</x:v>
      </x:c>
      <x:c r="D7" s="53"/>
      <x:c r="E7" s="53"/>
      <x:c r="F7" s="53"/>
      <x:c r="G7" s="53"/>
      <x:c r="H7" s="53"/>
    </x:row>
    <x:row r="8">
      <x:c r="A8" s="53" t="str">
        <x:v>Overall median booking</x:v>
      </x:c>
      <x:c r="B8" s="75" t="n">
        <x:v>681</x:v>
      </x:c>
      <x:c r="C8" s="53" t="str">
        <x:v>Check Cherry; about 118,000 bookings</x:v>
      </x:c>
      <x:c r="D8" s="53"/>
      <x:c r="E8" s="53"/>
      <x:c r="F8" s="53"/>
      <x:c r="G8" s="53"/>
      <x:c r="H8" s="53"/>
    </x:row>
    <x:row r="9">
      <x:c r="A9" s="53" t="str">
        <x:v>360 booth median</x:v>
      </x:c>
      <x:c r="B9" s="75" t="n">
        <x:v>750</x:v>
      </x:c>
      <x:c r="C9" s="53" t="str">
        <x:v>Check Cherry; identifiable single-service bookings</x:v>
      </x:c>
      <x:c r="D9" s="53"/>
      <x:c r="E9" s="53"/>
      <x:c r="F9" s="53"/>
      <x:c r="G9" s="53"/>
      <x:c r="H9" s="53"/>
    </x:row>
    <x:row r="10">
      <x:c r="A10" s="53" t="str">
        <x:v>Wedding median</x:v>
      </x:c>
      <x:c r="B10" s="75" t="n">
        <x:v>886</x:v>
      </x:c>
      <x:c r="C10" s="53" t="str">
        <x:v>Check Cherry; occasion-recorded subset</x:v>
      </x:c>
      <x:c r="D10" s="53"/>
      <x:c r="E10" s="53"/>
      <x:c r="F10" s="53"/>
      <x:c r="G10" s="53"/>
      <x:c r="H10" s="53"/>
    </x:row>
    <x:row r="11">
      <x:c r="A11" s="53" t="str">
        <x:v>Corporate median</x:v>
      </x:c>
      <x:c r="B11" s="75" t="n">
        <x:v>899</x:v>
      </x:c>
      <x:c r="C11" s="53" t="str">
        <x:v>Check Cherry; occasion-recorded subset</x:v>
      </x:c>
      <x:c r="D11" s="53"/>
      <x:c r="E11" s="53"/>
      <x:c r="F11" s="53"/>
      <x:c r="G11" s="53"/>
      <x:c r="H11" s="53"/>
    </x:row>
    <x:row r="12">
      <x:c r="A12" s="53" t="str">
        <x:v>Glam booth median</x:v>
      </x:c>
      <x:c r="B12" s="75" t="n">
        <x:v>950</x:v>
      </x:c>
      <x:c r="C12" s="53" t="str">
        <x:v>Check Cherry; identifiable single-service bookings</x:v>
      </x:c>
      <x:c r="D12" s="53"/>
      <x:c r="E12" s="53"/>
      <x:c r="F12" s="53"/>
      <x:c r="G12" s="53"/>
      <x:c r="H12" s="53"/>
    </x:row>
    <x:row r="13">
      <x:c r="A13" s="53"/>
      <x:c r="B13" s="53"/>
      <x:c r="C13" s="53"/>
      <x:c r="D13" s="53"/>
      <x:c r="E13" s="53"/>
      <x:c r="F13" s="53"/>
      <x:c r="G13" s="53"/>
      <x:c r="H13" s="53"/>
    </x:row>
    <x:row r="14">
      <x:c r="A14" s="71" t="str">
        <x:v>ANNUAL GROSS REVENUE BY BOOKINGS PER MONTH</x:v>
      </x:c>
      <x:c r="B14" s="71"/>
      <x:c r="C14" s="71"/>
      <x:c r="D14" s="71"/>
      <x:c r="E14" s="71"/>
      <x:c r="F14" s="71"/>
      <x:c r="G14" s="71"/>
      <x:c r="H14" s="71"/>
    </x:row>
    <x:row r="15">
      <x:c r="A15" s="60" t="str">
        <x:v>Bookings / Month</x:v>
      </x:c>
      <x:c r="B15" s="60" t="str">
        <x:v>Drop-off $450</x:v>
      </x:c>
      <x:c r="C15" s="60" t="str">
        <x:v>Classic $615</x:v>
      </x:c>
      <x:c r="D15" s="60" t="str">
        <x:v>Overall $681</x:v>
      </x:c>
      <x:c r="E15" s="60" t="str">
        <x:v>360 $750</x:v>
      </x:c>
      <x:c r="F15" s="60" t="str">
        <x:v>Wedding $886</x:v>
      </x:c>
      <x:c r="G15" s="60" t="str">
        <x:v>Corporate $899</x:v>
      </x:c>
      <x:c r="H15" s="60" t="str">
        <x:v>Glam $950</x:v>
      </x:c>
    </x:row>
    <x:row r="16">
      <x:c r="A16" s="53" t="n">
        <x:v>2</x:v>
      </x:c>
      <x:c r="B16" s="73" t="n">
        <x:f>$A16*12*$B$6</x:f>
        <x:v>10800</x:v>
      </x:c>
      <x:c r="C16" s="73" t="n">
        <x:f>$A16*12*$B$7</x:f>
        <x:v>14760</x:v>
      </x:c>
      <x:c r="D16" s="73" t="n">
        <x:f>$A16*12*$B$8</x:f>
        <x:v>16344</x:v>
      </x:c>
      <x:c r="E16" s="73" t="n">
        <x:f>$A16*12*$B$9</x:f>
        <x:v>18000</x:v>
      </x:c>
      <x:c r="F16" s="73" t="n">
        <x:f>$A16*12*$B$10</x:f>
        <x:v>21264</x:v>
      </x:c>
      <x:c r="G16" s="73" t="n">
        <x:f>$A16*12*$B$11</x:f>
        <x:v>21576</x:v>
      </x:c>
      <x:c r="H16" s="73" t="n">
        <x:f>$A16*12*$B$12</x:f>
        <x:v>22800</x:v>
      </x:c>
    </x:row>
    <x:row r="17">
      <x:c r="A17" s="53" t="n">
        <x:v>4</x:v>
      </x:c>
      <x:c r="B17" s="73" t="n">
        <x:f>$A17*12*$B$6</x:f>
        <x:v>21600</x:v>
      </x:c>
      <x:c r="C17" s="73" t="n">
        <x:f>$A17*12*$B$7</x:f>
        <x:v>29520</x:v>
      </x:c>
      <x:c r="D17" s="73" t="n">
        <x:f>$A17*12*$B$8</x:f>
        <x:v>32688</x:v>
      </x:c>
      <x:c r="E17" s="73" t="n">
        <x:f>$A17*12*$B$9</x:f>
        <x:v>36000</x:v>
      </x:c>
      <x:c r="F17" s="73" t="n">
        <x:f>$A17*12*$B$10</x:f>
        <x:v>42528</x:v>
      </x:c>
      <x:c r="G17" s="73" t="n">
        <x:f>$A17*12*$B$11</x:f>
        <x:v>43152</x:v>
      </x:c>
      <x:c r="H17" s="73" t="n">
        <x:f>$A17*12*$B$12</x:f>
        <x:v>45600</x:v>
      </x:c>
    </x:row>
    <x:row r="18">
      <x:c r="A18" s="53" t="n">
        <x:v>8</x:v>
      </x:c>
      <x:c r="B18" s="73" t="n">
        <x:f>$A18*12*$B$6</x:f>
        <x:v>43200</x:v>
      </x:c>
      <x:c r="C18" s="73" t="n">
        <x:f>$A18*12*$B$7</x:f>
        <x:v>59040</x:v>
      </x:c>
      <x:c r="D18" s="73" t="n">
        <x:f>$A18*12*$B$8</x:f>
        <x:v>65376</x:v>
      </x:c>
      <x:c r="E18" s="73" t="n">
        <x:f>$A18*12*$B$9</x:f>
        <x:v>72000</x:v>
      </x:c>
      <x:c r="F18" s="73" t="n">
        <x:f>$A18*12*$B$10</x:f>
        <x:v>85056</x:v>
      </x:c>
      <x:c r="G18" s="73" t="n">
        <x:f>$A18*12*$B$11</x:f>
        <x:v>86304</x:v>
      </x:c>
      <x:c r="H18" s="73" t="n">
        <x:f>$A18*12*$B$12</x:f>
        <x:v>91200</x:v>
      </x:c>
    </x:row>
    <x:row r="19">
      <x:c r="A19" s="53" t="n">
        <x:v>12</x:v>
      </x:c>
      <x:c r="B19" s="73" t="n">
        <x:f>$A19*12*$B$6</x:f>
        <x:v>64800</x:v>
      </x:c>
      <x:c r="C19" s="73" t="n">
        <x:f>$A19*12*$B$7</x:f>
        <x:v>88560</x:v>
      </x:c>
      <x:c r="D19" s="73" t="n">
        <x:f>$A19*12*$B$8</x:f>
        <x:v>98064</x:v>
      </x:c>
      <x:c r="E19" s="73" t="n">
        <x:f>$A19*12*$B$9</x:f>
        <x:v>108000</x:v>
      </x:c>
      <x:c r="F19" s="73" t="n">
        <x:f>$A19*12*$B$10</x:f>
        <x:v>127584</x:v>
      </x:c>
      <x:c r="G19" s="73" t="n">
        <x:f>$A19*12*$B$11</x:f>
        <x:v>129456</x:v>
      </x:c>
      <x:c r="H19" s="73" t="n">
        <x:f>$A19*12*$B$12</x:f>
        <x:v>136800</x:v>
      </x:c>
    </x:row>
    <x:row r="20">
      <x:c r="A20" s="53" t="n">
        <x:v>16</x:v>
      </x:c>
      <x:c r="B20" s="73" t="n">
        <x:f>$A20*12*$B$6</x:f>
        <x:v>86400</x:v>
      </x:c>
      <x:c r="C20" s="73" t="n">
        <x:f>$A20*12*$B$7</x:f>
        <x:v>118080</x:v>
      </x:c>
      <x:c r="D20" s="73" t="n">
        <x:f>$A20*12*$B$8</x:f>
        <x:v>130752</x:v>
      </x:c>
      <x:c r="E20" s="73" t="n">
        <x:f>$A20*12*$B$9</x:f>
        <x:v>144000</x:v>
      </x:c>
      <x:c r="F20" s="73" t="n">
        <x:f>$A20*12*$B$10</x:f>
        <x:v>170112</x:v>
      </x:c>
      <x:c r="G20" s="73" t="n">
        <x:f>$A20*12*$B$11</x:f>
        <x:v>172608</x:v>
      </x:c>
      <x:c r="H20" s="73" t="n">
        <x:f>$A20*12*$B$12</x:f>
        <x:v>182400</x:v>
      </x:c>
    </x:row>
    <x:row r="21">
      <x:c r="A21" s="53"/>
      <x:c r="B21" s="53"/>
      <x:c r="C21" s="53"/>
      <x:c r="D21" s="53"/>
      <x:c r="E21" s="53"/>
      <x:c r="F21" s="53"/>
      <x:c r="G21" s="53"/>
      <x:c r="H21" s="53"/>
    </x:row>
    <x:row r="22">
      <x:c r="A22" s="53"/>
      <x:c r="B22" s="53"/>
      <x:c r="C22" s="53"/>
      <x:c r="D22" s="53"/>
      <x:c r="E22" s="53"/>
      <x:c r="F22" s="53"/>
      <x:c r="G22" s="53"/>
      <x:c r="H22" s="53"/>
    </x:row>
    <x:row r="23">
      <x:c r="A23" s="71" t="str">
        <x:v>BOOKINGS NEEDED FOR ANNUAL GROSS REVENUE GOALS</x:v>
      </x:c>
      <x:c r="B23" s="71"/>
      <x:c r="C23" s="71"/>
      <x:c r="D23" s="71"/>
      <x:c r="E23" s="53"/>
      <x:c r="F23" s="53"/>
      <x:c r="G23" s="53"/>
      <x:c r="H23" s="53"/>
    </x:row>
    <x:row r="24">
      <x:c r="A24" s="60" t="str">
        <x:v>Annual Goal ($)</x:v>
      </x:c>
      <x:c r="B24" s="60" t="str">
        <x:v>Bookings / Year at $681</x:v>
      </x:c>
      <x:c r="C24" s="60" t="str">
        <x:v>Bookings / Month</x:v>
      </x:c>
      <x:c r="D24" s="60" t="str">
        <x:v>Leads at Dashboard Close Rate</x:v>
      </x:c>
      <x:c r="E24" s="53"/>
      <x:c r="F24" s="53"/>
      <x:c r="G24" s="53"/>
      <x:c r="H24" s="53"/>
    </x:row>
    <x:row r="25">
      <x:c r="A25" s="94" t="n">
        <x:v>25000</x:v>
      </x:c>
      <x:c r="B25" s="95" t="n">
        <x:f>ROUNDUP(A25/$B$8,0)</x:f>
        <x:v>37</x:v>
      </x:c>
      <x:c r="C25" s="96" t="n">
        <x:f>B25/12</x:f>
        <x:v>3.0833333333333335</x:v>
      </x:c>
      <x:c r="D25" s="97" t="n">
        <x:f>ROUNDUP(B25/'Dashboard'!$B$14,0)</x:f>
        <x:v>148</x:v>
      </x:c>
      <x:c r="E25" s="53"/>
      <x:c r="F25" s="53"/>
      <x:c r="G25" s="53"/>
      <x:c r="H25" s="53"/>
    </x:row>
    <x:row r="26">
      <x:c r="A26" s="94" t="n">
        <x:v>50000</x:v>
      </x:c>
      <x:c r="B26" s="95" t="n">
        <x:f>ROUNDUP(A26/$B$8,0)</x:f>
        <x:v>74</x:v>
      </x:c>
      <x:c r="C26" s="96" t="n">
        <x:f>B26/12</x:f>
        <x:v>6.166666666666667</x:v>
      </x:c>
      <x:c r="D26" s="97" t="n">
        <x:f>ROUNDUP(B26/'Dashboard'!$B$14,0)</x:f>
        <x:v>296</x:v>
      </x:c>
      <x:c r="E26" s="53"/>
      <x:c r="F26" s="53"/>
      <x:c r="G26" s="53"/>
      <x:c r="H26" s="53"/>
    </x:row>
    <x:row r="27">
      <x:c r="A27" s="94" t="n">
        <x:v>75000</x:v>
      </x:c>
      <x:c r="B27" s="95" t="n">
        <x:f>ROUNDUP(A27/$B$8,0)</x:f>
        <x:v>111</x:v>
      </x:c>
      <x:c r="C27" s="96" t="n">
        <x:f>B27/12</x:f>
        <x:v>9.25</x:v>
      </x:c>
      <x:c r="D27" s="97" t="n">
        <x:f>ROUNDUP(B27/'Dashboard'!$B$14,0)</x:f>
        <x:v>444</x:v>
      </x:c>
      <x:c r="E27" s="53"/>
      <x:c r="F27" s="53"/>
      <x:c r="G27" s="53"/>
      <x:c r="H27" s="53"/>
    </x:row>
    <x:row r="28">
      <x:c r="A28" s="94" t="n">
        <x:v>100000</x:v>
      </x:c>
      <x:c r="B28" s="95" t="n">
        <x:f>ROUNDUP(A28/$B$8,0)</x:f>
        <x:v>147</x:v>
      </x:c>
      <x:c r="C28" s="96" t="n">
        <x:f>B28/12</x:f>
        <x:v>12.25</x:v>
      </x:c>
      <x:c r="D28" s="97" t="n">
        <x:f>ROUNDUP(B28/'Dashboard'!$B$14,0)</x:f>
        <x:v>588</x:v>
      </x:c>
      <x:c r="E28" s="53"/>
      <x:c r="F28" s="53"/>
      <x:c r="G28" s="53"/>
      <x:c r="H28" s="53"/>
    </x:row>
    <x:row r="29">
      <x:c r="A29" s="94" t="n">
        <x:v>150000</x:v>
      </x:c>
      <x:c r="B29" s="95" t="n">
        <x:f>ROUNDUP(A29/$B$8,0)</x:f>
        <x:v>221</x:v>
      </x:c>
      <x:c r="C29" s="96" t="n">
        <x:f>B29/12</x:f>
        <x:v>18.416666666666668</x:v>
      </x:c>
      <x:c r="D29" s="97" t="n">
        <x:f>ROUNDUP(B29/'Dashboard'!$B$14,0)</x:f>
        <x:v>884</x:v>
      </x:c>
      <x:c r="E29" s="53"/>
      <x:c r="F29" s="53"/>
      <x:c r="G29" s="53"/>
      <x:c r="H29" s="53"/>
    </x:row>
    <x:row r="30">
      <x:c r="A30" s="53"/>
      <x:c r="B30" s="53"/>
      <x:c r="C30" s="53"/>
      <x:c r="D30" s="53"/>
      <x:c r="E30" s="53"/>
      <x:c r="F30" s="53"/>
      <x:c r="G30" s="53"/>
      <x:c r="H30" s="53"/>
    </x:row>
    <x:row r="31">
      <x:c r="A31" s="53"/>
      <x:c r="B31" s="53"/>
      <x:c r="C31" s="53"/>
      <x:c r="D31" s="53"/>
      <x:c r="E31" s="53"/>
      <x:c r="F31" s="53"/>
      <x:c r="G31" s="53"/>
      <x:c r="H31" s="53"/>
    </x:row>
    <x:row r="32">
      <x:c r="A32" s="53"/>
      <x:c r="B32" s="53"/>
      <x:c r="C32" s="53"/>
      <x:c r="D32" s="53"/>
      <x:c r="E32" s="53"/>
      <x:c r="F32" s="53"/>
      <x:c r="G32" s="53"/>
      <x:c r="H32" s="53"/>
    </x:row>
  </x:sheetData>
  <x:mergeCells>
    <x:mergeCell ref="A1:H1"/>
    <x:mergeCell ref="A2:H3"/>
    <x:mergeCell ref="A14:H14"/>
    <x:mergeCell ref="A23:D23"/>
  </x:mergeCells>
  <x:pageMargins left="0.7" right="0.7" top="0.75" bottom="0.75" header="0.3" footer="0.3"/>
  <x:drawing xmlns:r="http://schemas.openxmlformats.org/officeDocument/2006/relationships" r:id="R9f0038da254846ef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30" hidden="0" customWidth="1"/>
    <x:col min="3" max="3" width="18" hidden="0" customWidth="1"/>
    <x:col min="4" max="4" width="14" hidden="0" customWidth="1"/>
    <x:col min="5" max="5" width="12" hidden="0" customWidth="1"/>
    <x:col min="6" max="6" width="42" hidden="0" customWidth="1"/>
    <x:col min="7" max="7" width="40" hidden="0" customWidth="1"/>
  </x:cols>
  <x:sheetData>
    <x:row r="1">
      <x:c r="A1" s="70" t="str">
        <x:v>Photo Booth Cost Planner — Editable Illustrative Assumptions</x:v>
      </x:c>
      <x:c r="B1" s="70"/>
      <x:c r="C1" s="70"/>
      <x:c r="D1" s="70"/>
      <x:c r="E1" s="70"/>
      <x:c r="F1" s="70"/>
      <x:c r="G1" s="70"/>
    </x:row>
    <x:row r="2">
      <x:c r="A2" s="12" t="str">
        <x:v>Blue-text amounts are editable examples, not market averages. Replace them with vendor quotes and your own operating data. Totals feed the Dashboard automatically.</x:v>
      </x:c>
      <x:c r="B2" s="12"/>
      <x:c r="C2" s="12"/>
      <x:c r="D2" s="12"/>
      <x:c r="E2" s="12"/>
      <x:c r="F2" s="12"/>
      <x:c r="G2" s="12"/>
    </x:row>
    <x:row r="3">
      <x:c r="A3" s="12"/>
      <x:c r="B3" s="12"/>
      <x:c r="C3" s="12"/>
      <x:c r="D3" s="12"/>
      <x:c r="E3" s="12"/>
      <x:c r="F3" s="12"/>
      <x:c r="G3" s="12"/>
    </x:row>
    <x:row r="4">
      <x:c r="A4" s="53"/>
      <x:c r="B4" s="53"/>
      <x:c r="C4" s="53"/>
      <x:c r="D4" s="53"/>
      <x:c r="E4" s="53"/>
      <x:c r="F4" s="53"/>
      <x:c r="G4" s="53"/>
    </x:row>
    <x:row r="5">
      <x:c r="A5" s="71" t="str">
        <x:v>ONE-TIME STARTUP COSTS</x:v>
      </x:c>
      <x:c r="B5" s="71"/>
      <x:c r="C5" s="71"/>
      <x:c r="D5" s="71"/>
      <x:c r="E5" s="71"/>
      <x:c r="F5" s="71"/>
      <x:c r="G5" s="71"/>
    </x:row>
    <x:row r="6">
      <x:c r="A6" s="60" t="str">
        <x:v>Category</x:v>
      </x:c>
      <x:c r="B6" s="60" t="str">
        <x:v>Cost Item</x:v>
      </x:c>
      <x:c r="C6" s="60" t="str">
        <x:v>Estimated Cost ($)</x:v>
      </x:c>
      <x:c r="D6" s="60" t="str">
        <x:v>Timing</x:v>
      </x:c>
      <x:c r="E6" s="60" t="str">
        <x:v>Included?</x:v>
      </x:c>
      <x:c r="F6" s="60" t="str">
        <x:v>Notes</x:v>
      </x:c>
      <x:c r="G6" s="60" t="str">
        <x:v>Source / Basis</x:v>
      </x:c>
    </x:row>
    <x:row r="7">
      <x:c r="A7" s="53" t="str">
        <x:v>Equipment</x:v>
      </x:c>
      <x:c r="B7" s="53" t="str">
        <x:v>Photo booth system / shell</x:v>
      </x:c>
      <x:c r="C7" s="75" t="n">
        <x:v>6500</x:v>
      </x:c>
      <x:c r="D7" s="53" t="str">
        <x:v>Before launch</x:v>
      </x:c>
      <x:c r="E7" s="53" t="str">
        <x:v>Yes</x:v>
      </x:c>
      <x:c r="F7" s="53" t="str">
        <x:v>Choose a configuration that matches the target service model.</x:v>
      </x:c>
      <x:c r="G7" s="53" t="str">
        <x:v>Illustrative assumption; replace with current vendor quote</x:v>
      </x:c>
    </x:row>
    <x:row r="8">
      <x:c r="A8" s="53" t="str">
        <x:v>Equipment</x:v>
      </x:c>
      <x:c r="B8" s="53" t="str">
        <x:v>Camera, tablet, or computer</x:v>
      </x:c>
      <x:c r="C8" s="75" t="n">
        <x:v>1200</x:v>
      </x:c>
      <x:c r="D8" s="53" t="str">
        <x:v>Before launch</x:v>
      </x:c>
      <x:c r="E8" s="53" t="str">
        <x:v>Yes</x:v>
      </x:c>
      <x:c r="F8" s="53" t="str">
        <x:v>May already be included in a complete system package.</x:v>
      </x:c>
      <x:c r="G8" s="53" t="str">
        <x:v>Illustrative assumption</x:v>
      </x:c>
    </x:row>
    <x:row r="9">
      <x:c r="A9" s="53" t="str">
        <x:v>Printing</x:v>
      </x:c>
      <x:c r="B9" s="53" t="str">
        <x:v>Printer</x:v>
      </x:c>
      <x:c r="C9" s="75" t="n">
        <x:v>0</x:v>
      </x:c>
      <x:c r="D9" s="53" t="str">
        <x:v>Optional</x:v>
      </x:c>
      <x:c r="E9" s="53" t="str">
        <x:v>No</x:v>
      </x:c>
      <x:c r="F9" s="53" t="str">
        <x:v>Enter zero for digital-only service.</x:v>
      </x:c>
      <x:c r="G9" s="53" t="str">
        <x:v>User assumption</x:v>
      </x:c>
    </x:row>
    <x:row r="10">
      <x:c r="A10" s="53" t="str">
        <x:v>Printing</x:v>
      </x:c>
      <x:c r="B10" s="53" t="str">
        <x:v>Initial print media</x:v>
      </x:c>
      <x:c r="C10" s="75" t="n">
        <x:v>0</x:v>
      </x:c>
      <x:c r="D10" s="53" t="str">
        <x:v>Optional</x:v>
      </x:c>
      <x:c r="E10" s="53" t="str">
        <x:v>No</x:v>
      </x:c>
      <x:c r="F10" s="53" t="str">
        <x:v>Include when launching print service.</x:v>
      </x:c>
      <x:c r="G10" s="53" t="str">
        <x:v>User assumption</x:v>
      </x:c>
    </x:row>
    <x:row r="11">
      <x:c r="A11" s="53" t="str">
        <x:v>Transport</x:v>
      </x:c>
      <x:c r="B11" s="53" t="str">
        <x:v>Travel case</x:v>
      </x:c>
      <x:c r="C11" s="75" t="n">
        <x:v>400</x:v>
      </x:c>
      <x:c r="D11" s="53" t="str">
        <x:v>Before launch</x:v>
      </x:c>
      <x:c r="E11" s="53" t="str">
        <x:v>Yes</x:v>
      </x:c>
      <x:c r="F11" s="53" t="str">
        <x:v>Protect equipment in transport.</x:v>
      </x:c>
      <x:c r="G11" s="53" t="str">
        <x:v>Illustrative assumption</x:v>
      </x:c>
    </x:row>
    <x:row r="12">
      <x:c r="A12" s="53" t="str">
        <x:v>Event setup</x:v>
      </x:c>
      <x:c r="B12" s="53" t="str">
        <x:v>Backdrop and stand</x:v>
      </x:c>
      <x:c r="C12" s="75" t="n">
        <x:v>350</x:v>
      </x:c>
      <x:c r="D12" s="53" t="str">
        <x:v>Before launch</x:v>
      </x:c>
      <x:c r="E12" s="53" t="str">
        <x:v>Yes</x:v>
      </x:c>
      <x:c r="F12" s="53" t="str">
        <x:v>Optional for some booth models.</x:v>
      </x:c>
      <x:c r="G12" s="53" t="str">
        <x:v>Illustrative assumption</x:v>
      </x:c>
    </x:row>
    <x:row r="13">
      <x:c r="A13" s="53" t="str">
        <x:v>Reliability</x:v>
      </x:c>
      <x:c r="B13" s="53" t="str">
        <x:v>Spare parts and cables</x:v>
      </x:c>
      <x:c r="C13" s="75" t="n">
        <x:v>150</x:v>
      </x:c>
      <x:c r="D13" s="53" t="str">
        <x:v>Before launch</x:v>
      </x:c>
      <x:c r="E13" s="53" t="str">
        <x:v>Yes</x:v>
      </x:c>
      <x:c r="F13" s="53" t="str">
        <x:v>Include power, data, triggers, adapters, and common spares.</x:v>
      </x:c>
      <x:c r="G13" s="53" t="str">
        <x:v>Illustrative assumption</x:v>
      </x:c>
    </x:row>
    <x:row r="14">
      <x:c r="A14" s="53" t="str">
        <x:v>Branding</x:v>
      </x:c>
      <x:c r="B14" s="53" t="str">
        <x:v>Logo and launch graphics</x:v>
      </x:c>
      <x:c r="C14" s="75" t="n">
        <x:v>250</x:v>
      </x:c>
      <x:c r="D14" s="53" t="str">
        <x:v>Before launch</x:v>
      </x:c>
      <x:c r="E14" s="53" t="str">
        <x:v>Yes</x:v>
      </x:c>
      <x:c r="F14" s="53" t="str"/>
      <x:c r="G14" s="53" t="str">
        <x:v>Illustrative assumption</x:v>
      </x:c>
    </x:row>
    <x:row r="15">
      <x:c r="A15" s="53" t="str">
        <x:v>Online</x:v>
      </x:c>
      <x:c r="B15" s="53" t="str">
        <x:v>Website and domain setup</x:v>
      </x:c>
      <x:c r="C15" s="75" t="n">
        <x:v>250</x:v>
      </x:c>
      <x:c r="D15" s="53" t="str">
        <x:v>Before launch</x:v>
      </x:c>
      <x:c r="E15" s="53" t="str">
        <x:v>Yes</x:v>
      </x:c>
      <x:c r="F15" s="53" t="str"/>
      <x:c r="G15" s="53" t="str">
        <x:v>Illustrative assumption</x:v>
      </x:c>
    </x:row>
    <x:row r="16">
      <x:c r="A16" s="53" t="str">
        <x:v>Compliance</x:v>
      </x:c>
      <x:c r="B16" s="53" t="str">
        <x:v>Licenses and permits</x:v>
      </x:c>
      <x:c r="C16" s="75" t="n">
        <x:v>100</x:v>
      </x:c>
      <x:c r="D16" s="53" t="str">
        <x:v>Before launch</x:v>
      </x:c>
      <x:c r="E16" s="53" t="str">
        <x:v>Yes</x:v>
      </x:c>
      <x:c r="F16" s="53" t="str">
        <x:v>Varies by location and structure.</x:v>
      </x:c>
      <x:c r="G16" s="53" t="str">
        <x:v>User assumption</x:v>
      </x:c>
    </x:row>
    <x:row r="17">
      <x:c r="A17" s="53" t="str">
        <x:v>Risk</x:v>
      </x:c>
      <x:c r="B17" s="53" t="str">
        <x:v>Insurance deposit / initial premium</x:v>
      </x:c>
      <x:c r="C17" s="75" t="n">
        <x:v>200</x:v>
      </x:c>
      <x:c r="D17" s="53" t="str">
        <x:v>Before launch</x:v>
      </x:c>
      <x:c r="E17" s="53" t="str">
        <x:v>Yes</x:v>
      </x:c>
      <x:c r="F17" s="53" t="str">
        <x:v>Varies by coverage and insurer.</x:v>
      </x:c>
      <x:c r="G17" s="53" t="str">
        <x:v>User assumption</x:v>
      </x:c>
    </x:row>
    <x:row r="18">
      <x:c r="A18" s="53" t="str">
        <x:v>Marketing</x:v>
      </x:c>
      <x:c r="B18" s="53" t="str">
        <x:v>Launch advertising</x:v>
      </x:c>
      <x:c r="C18" s="75" t="n">
        <x:v>300</x:v>
      </x:c>
      <x:c r="D18" s="53" t="str">
        <x:v>Before launch</x:v>
      </x:c>
      <x:c r="E18" s="53" t="str">
        <x:v>Yes</x:v>
      </x:c>
      <x:c r="F18" s="53" t="str"/>
      <x:c r="G18" s="53" t="str">
        <x:v>Illustrative assumption</x:v>
      </x:c>
    </x:row>
    <x:row r="19">
      <x:c r="A19" s="53" t="str">
        <x:v>Cash reserve</x:v>
      </x:c>
      <x:c r="B19" s="53" t="str">
        <x:v>Working capital reserve</x:v>
      </x:c>
      <x:c r="C19" s="75" t="n">
        <x:v>300</x:v>
      </x:c>
      <x:c r="D19" s="53" t="str">
        <x:v>Before launch</x:v>
      </x:c>
      <x:c r="E19" s="53" t="str">
        <x:v>Yes</x:v>
      </x:c>
      <x:c r="F19" s="53" t="str">
        <x:v>Consider a larger reserve for seasonality and repairs.</x:v>
      </x:c>
      <x:c r="G19" s="53" t="str">
        <x:v>Illustrative assumption</x:v>
      </x:c>
    </x:row>
    <x:row r="20">
      <x:c r="A20" s="71" t="str">
        <x:v>Total Startup Investment</x:v>
      </x:c>
      <x:c r="B20" s="71"/>
      <x:c r="C20" s="104" t="n">
        <x:f>SUM(C7:C19)</x:f>
        <x:v>10000</x:v>
      </x:c>
      <x:c r="D20" s="53"/>
      <x:c r="E20" s="53"/>
      <x:c r="F20" s="53"/>
      <x:c r="G20" s="53"/>
    </x:row>
    <x:row r="21">
      <x:c r="A21" s="53"/>
      <x:c r="B21" s="53"/>
      <x:c r="C21" s="53"/>
      <x:c r="D21" s="53"/>
      <x:c r="E21" s="53"/>
      <x:c r="F21" s="53"/>
      <x:c r="G21" s="53"/>
    </x:row>
    <x:row r="22">
      <x:c r="A22" s="53"/>
      <x:c r="B22" s="53"/>
      <x:c r="C22" s="53"/>
      <x:c r="D22" s="53"/>
      <x:c r="E22" s="53"/>
      <x:c r="F22" s="53"/>
      <x:c r="G22" s="53"/>
    </x:row>
    <x:row r="23">
      <x:c r="A23" s="71" t="str">
        <x:v>MONTHLY FIXED COSTS</x:v>
      </x:c>
      <x:c r="B23" s="71"/>
      <x:c r="C23" s="71"/>
      <x:c r="D23" s="71"/>
      <x:c r="E23" s="71"/>
      <x:c r="F23" s="71"/>
      <x:c r="G23" s="71"/>
    </x:row>
    <x:row r="24">
      <x:c r="A24" s="60" t="str">
        <x:v>Category</x:v>
      </x:c>
      <x:c r="B24" s="60" t="str">
        <x:v>Cost Item</x:v>
      </x:c>
      <x:c r="C24" s="60" t="str">
        <x:v>Estimated Monthly Cost ($)</x:v>
      </x:c>
      <x:c r="D24" s="60" t="str">
        <x:v>Timing</x:v>
      </x:c>
      <x:c r="E24" s="60" t="str">
        <x:v>Included?</x:v>
      </x:c>
      <x:c r="F24" s="60" t="str">
        <x:v>Notes</x:v>
      </x:c>
      <x:c r="G24" s="60" t="str">
        <x:v>Source / Basis</x:v>
      </x:c>
    </x:row>
    <x:row r="25">
      <x:c r="A25" s="53" t="str">
        <x:v>Software</x:v>
      </x:c>
      <x:c r="B25" s="53" t="str">
        <x:v>Photo booth and booking software</x:v>
      </x:c>
      <x:c r="C25" s="75" t="n">
        <x:v>100</x:v>
      </x:c>
      <x:c r="D25" s="53" t="str">
        <x:v>Monthly</x:v>
      </x:c>
      <x:c r="E25" s="53" t="str">
        <x:v>Yes</x:v>
      </x:c>
      <x:c r="F25" s="53" t="str"/>
      <x:c r="G25" s="53" t="str">
        <x:v>Illustrative assumption</x:v>
      </x:c>
    </x:row>
    <x:row r="26">
      <x:c r="A26" s="53" t="str">
        <x:v>Risk</x:v>
      </x:c>
      <x:c r="B26" s="53" t="str">
        <x:v>Business insurance</x:v>
      </x:c>
      <x:c r="C26" s="75" t="n">
        <x:v>75</x:v>
      </x:c>
      <x:c r="D26" s="53" t="str">
        <x:v>Monthly</x:v>
      </x:c>
      <x:c r="E26" s="53" t="str">
        <x:v>Yes</x:v>
      </x:c>
      <x:c r="F26" s="53" t="str"/>
      <x:c r="G26" s="53" t="str">
        <x:v>Illustrative assumption</x:v>
      </x:c>
    </x:row>
    <x:row r="27">
      <x:c r="A27" s="53" t="str">
        <x:v>Online</x:v>
      </x:c>
      <x:c r="B27" s="53" t="str">
        <x:v>Website, email, and hosting</x:v>
      </x:c>
      <x:c r="C27" s="75" t="n">
        <x:v>25</x:v>
      </x:c>
      <x:c r="D27" s="53" t="str">
        <x:v>Monthly</x:v>
      </x:c>
      <x:c r="E27" s="53" t="str">
        <x:v>Yes</x:v>
      </x:c>
      <x:c r="F27" s="53" t="str"/>
      <x:c r="G27" s="53" t="str">
        <x:v>Illustrative assumption</x:v>
      </x:c>
    </x:row>
    <x:row r="28">
      <x:c r="A28" s="53" t="str">
        <x:v>Communications</x:v>
      </x:c>
      <x:c r="B28" s="53" t="str">
        <x:v>Phone / internet allocation</x:v>
      </x:c>
      <x:c r="C28" s="75" t="n">
        <x:v>25</x:v>
      </x:c>
      <x:c r="D28" s="53" t="str">
        <x:v>Monthly</x:v>
      </x:c>
      <x:c r="E28" s="53" t="str">
        <x:v>Yes</x:v>
      </x:c>
      <x:c r="F28" s="53" t="str"/>
      <x:c r="G28" s="53" t="str">
        <x:v>Illustrative assumption</x:v>
      </x:c>
    </x:row>
    <x:row r="29">
      <x:c r="A29" s="53" t="str">
        <x:v>Storage</x:v>
      </x:c>
      <x:c r="B29" s="53" t="str">
        <x:v>Storage or workspace</x:v>
      </x:c>
      <x:c r="C29" s="75" t="n">
        <x:v>75</x:v>
      </x:c>
      <x:c r="D29" s="53" t="str">
        <x:v>Monthly</x:v>
      </x:c>
      <x:c r="E29" s="53" t="str">
        <x:v>Yes</x:v>
      </x:c>
      <x:c r="F29" s="53" t="str"/>
      <x:c r="G29" s="53" t="str">
        <x:v>Illustrative assumption</x:v>
      </x:c>
    </x:row>
    <x:row r="30">
      <x:c r="A30" s="53" t="str">
        <x:v>Administration</x:v>
      </x:c>
      <x:c r="B30" s="53" t="str">
        <x:v>Bookkeeping / accounting</x:v>
      </x:c>
      <x:c r="C30" s="75" t="n">
        <x:v>50</x:v>
      </x:c>
      <x:c r="D30" s="53" t="str">
        <x:v>Monthly</x:v>
      </x:c>
      <x:c r="E30" s="53" t="str">
        <x:v>Yes</x:v>
      </x:c>
      <x:c r="F30" s="53" t="str"/>
      <x:c r="G30" s="53" t="str">
        <x:v>Illustrative assumption</x:v>
      </x:c>
    </x:row>
    <x:row r="31">
      <x:c r="A31" s="53" t="str">
        <x:v>Marketing</x:v>
      </x:c>
      <x:c r="B31" s="53" t="str">
        <x:v>Base advertising and promotion</x:v>
      </x:c>
      <x:c r="C31" s="75" t="n">
        <x:v>100</x:v>
      </x:c>
      <x:c r="D31" s="53" t="str">
        <x:v>Monthly</x:v>
      </x:c>
      <x:c r="E31" s="53" t="str">
        <x:v>Yes</x:v>
      </x:c>
      <x:c r="F31" s="53" t="str"/>
      <x:c r="G31" s="53" t="str">
        <x:v>Illustrative assumption</x:v>
      </x:c>
    </x:row>
    <x:row r="32">
      <x:c r="A32" s="53" t="str">
        <x:v>Financing</x:v>
      </x:c>
      <x:c r="B32" s="53" t="str">
        <x:v>Equipment financing or debt payment</x:v>
      </x:c>
      <x:c r="C32" s="75" t="n">
        <x:v>0</x:v>
      </x:c>
      <x:c r="D32" s="53" t="str">
        <x:v>Monthly</x:v>
      </x:c>
      <x:c r="E32" s="53" t="str">
        <x:v>No</x:v>
      </x:c>
      <x:c r="F32" s="53" t="str">
        <x:v>Include payment here if equipment is financed.</x:v>
      </x:c>
      <x:c r="G32" s="53" t="str">
        <x:v>User assumption</x:v>
      </x:c>
    </x:row>
    <x:row r="33">
      <x:c r="A33" s="53" t="str">
        <x:v>Other</x:v>
      </x:c>
      <x:c r="B33" s="53" t="str">
        <x:v>Other fixed overhead</x:v>
      </x:c>
      <x:c r="C33" s="75" t="n">
        <x:v>50</x:v>
      </x:c>
      <x:c r="D33" s="53" t="str">
        <x:v>Monthly</x:v>
      </x:c>
      <x:c r="E33" s="53" t="str">
        <x:v>Yes</x:v>
      </x:c>
      <x:c r="F33" s="53" t="str"/>
      <x:c r="G33" s="53" t="str">
        <x:v>Illustrative assumption</x:v>
      </x:c>
    </x:row>
    <x:row r="34">
      <x:c r="A34" s="71" t="str">
        <x:v>Total Monthly Fixed Costs</x:v>
      </x:c>
      <x:c r="B34" s="71"/>
      <x:c r="C34" s="104" t="n">
        <x:f>SUM(C25:C33)</x:f>
        <x:v>500</x:v>
      </x:c>
      <x:c r="D34" s="53"/>
      <x:c r="E34" s="53"/>
      <x:c r="F34" s="53"/>
      <x:c r="G34" s="53"/>
    </x:row>
    <x:row r="35">
      <x:c r="A35" s="53"/>
      <x:c r="B35" s="53"/>
      <x:c r="C35" s="53"/>
      <x:c r="D35" s="53"/>
      <x:c r="E35" s="53"/>
      <x:c r="F35" s="53"/>
      <x:c r="G35" s="53"/>
    </x:row>
    <x:row r="36">
      <x:c r="A36" s="53"/>
      <x:c r="B36" s="53"/>
      <x:c r="C36" s="53"/>
      <x:c r="D36" s="53"/>
      <x:c r="E36" s="53"/>
      <x:c r="F36" s="53"/>
      <x:c r="G36" s="53"/>
    </x:row>
    <x:row r="37">
      <x:c r="A37" s="71" t="str">
        <x:v>DIRECT / VARIABLE COSTS PER BOOKING</x:v>
      </x:c>
      <x:c r="B37" s="71"/>
      <x:c r="C37" s="71"/>
      <x:c r="D37" s="71"/>
      <x:c r="E37" s="71"/>
      <x:c r="F37" s="71"/>
      <x:c r="G37" s="71"/>
    </x:row>
    <x:row r="38">
      <x:c r="A38" s="60" t="str">
        <x:v>Category</x:v>
      </x:c>
      <x:c r="B38" s="60" t="str">
        <x:v>Cost Item</x:v>
      </x:c>
      <x:c r="C38" s="60" t="str">
        <x:v>Estimated Cost per Booking ($)</x:v>
      </x:c>
      <x:c r="D38" s="60" t="str">
        <x:v>Timing</x:v>
      </x:c>
      <x:c r="E38" s="60" t="str">
        <x:v>Included?</x:v>
      </x:c>
      <x:c r="F38" s="60" t="str">
        <x:v>Notes</x:v>
      </x:c>
      <x:c r="G38" s="60" t="str">
        <x:v>Source / Basis</x:v>
      </x:c>
    </x:row>
    <x:row r="39">
      <x:c r="A39" s="53" t="str">
        <x:v>Labor</x:v>
      </x:c>
      <x:c r="B39" s="53" t="str">
        <x:v>Owner or attendant labor</x:v>
      </x:c>
      <x:c r="C39" s="75" t="n">
        <x:v>150</x:v>
      </x:c>
      <x:c r="D39" s="53" t="str">
        <x:v>Per booking</x:v>
      </x:c>
      <x:c r="E39" s="53" t="str">
        <x:v>Yes</x:v>
      </x:c>
      <x:c r="F39" s="53" t="str">
        <x:v>Include owner labor even when cash is not paid out.</x:v>
      </x:c>
      <x:c r="G39" s="53" t="str">
        <x:v>Illustrative assumption</x:v>
      </x:c>
    </x:row>
    <x:row r="40">
      <x:c r="A40" s="53" t="str">
        <x:v>Labor</x:v>
      </x:c>
      <x:c r="B40" s="53" t="str">
        <x:v>Additional staff</x:v>
      </x:c>
      <x:c r="C40" s="75" t="n">
        <x:v>0</x:v>
      </x:c>
      <x:c r="D40" s="53" t="str">
        <x:v>Per booking</x:v>
      </x:c>
      <x:c r="E40" s="53" t="str">
        <x:v>No</x:v>
      </x:c>
      <x:c r="F40" s="53" t="str"/>
      <x:c r="G40" s="53" t="str">
        <x:v>User assumption</x:v>
      </x:c>
    </x:row>
    <x:row r="41">
      <x:c r="A41" s="53" t="str">
        <x:v>Travel</x:v>
      </x:c>
      <x:c r="B41" s="53" t="str">
        <x:v>Mileage / fuel</x:v>
      </x:c>
      <x:c r="C41" s="75" t="n">
        <x:v>35</x:v>
      </x:c>
      <x:c r="D41" s="53" t="str">
        <x:v>Per booking</x:v>
      </x:c>
      <x:c r="E41" s="53" t="str">
        <x:v>Yes</x:v>
      </x:c>
      <x:c r="F41" s="53" t="str"/>
      <x:c r="G41" s="53" t="str">
        <x:v>Illustrative assumption</x:v>
      </x:c>
    </x:row>
    <x:row r="42">
      <x:c r="A42" s="53" t="str">
        <x:v>Travel</x:v>
      </x:c>
      <x:c r="B42" s="53" t="str">
        <x:v>Parking / tolls</x:v>
      </x:c>
      <x:c r="C42" s="75" t="n">
        <x:v>15</x:v>
      </x:c>
      <x:c r="D42" s="53" t="str">
        <x:v>Per booking</x:v>
      </x:c>
      <x:c r="E42" s="53" t="str">
        <x:v>Yes</x:v>
      </x:c>
      <x:c r="F42" s="53" t="str"/>
      <x:c r="G42" s="53" t="str">
        <x:v>Illustrative assumption</x:v>
      </x:c>
    </x:row>
    <x:row r="43">
      <x:c r="A43" s="53" t="str">
        <x:v>Printing</x:v>
      </x:c>
      <x:c r="B43" s="53" t="str">
        <x:v>Print media</x:v>
      </x:c>
      <x:c r="C43" s="75" t="n">
        <x:v>0</x:v>
      </x:c>
      <x:c r="D43" s="53" t="str">
        <x:v>Per booking</x:v>
      </x:c>
      <x:c r="E43" s="53" t="str">
        <x:v>No</x:v>
      </x:c>
      <x:c r="F43" s="53" t="str">
        <x:v>Enter zero for digital-only service.</x:v>
      </x:c>
      <x:c r="G43" s="53" t="str">
        <x:v>User assumption</x:v>
      </x:c>
    </x:row>
    <x:row r="44">
      <x:c r="A44" s="53" t="str">
        <x:v>Payments</x:v>
      </x:c>
      <x:c r="B44" s="53" t="str">
        <x:v>Payment processing</x:v>
      </x:c>
      <x:c r="C44" s="75" t="n">
        <x:v>20</x:v>
      </x:c>
      <x:c r="D44" s="53" t="str">
        <x:v>Per booking</x:v>
      </x:c>
      <x:c r="E44" s="53" t="str">
        <x:v>Yes</x:v>
      </x:c>
      <x:c r="F44" s="53" t="str">
        <x:v>Replace with actual processor cost.</x:v>
      </x:c>
      <x:c r="G44" s="53" t="str">
        <x:v>Illustrative assumption</x:v>
      </x:c>
    </x:row>
    <x:row r="45">
      <x:c r="A45" s="53" t="str">
        <x:v>Consumables</x:v>
      </x:c>
      <x:c r="B45" s="53" t="str">
        <x:v>Props and consumables</x:v>
      </x:c>
      <x:c r="C45" s="75" t="n">
        <x:v>10</x:v>
      </x:c>
      <x:c r="D45" s="53" t="str">
        <x:v>Per booking</x:v>
      </x:c>
      <x:c r="E45" s="53" t="str">
        <x:v>Yes</x:v>
      </x:c>
      <x:c r="F45" s="53" t="str"/>
      <x:c r="G45" s="53" t="str">
        <x:v>Illustrative assumption</x:v>
      </x:c>
    </x:row>
    <x:row r="46">
      <x:c r="A46" s="53" t="str">
        <x:v>Venue</x:v>
      </x:c>
      <x:c r="B46" s="53" t="str">
        <x:v>Load-in or venue fees</x:v>
      </x:c>
      <x:c r="C46" s="75" t="n">
        <x:v>0</x:v>
      </x:c>
      <x:c r="D46" s="53" t="str">
        <x:v>Per booking</x:v>
      </x:c>
      <x:c r="E46" s="53" t="str">
        <x:v>No</x:v>
      </x:c>
      <x:c r="F46" s="53" t="str"/>
      <x:c r="G46" s="53" t="str">
        <x:v>User assumption</x:v>
      </x:c>
    </x:row>
    <x:row r="47">
      <x:c r="A47" s="53" t="str">
        <x:v>Maintenance</x:v>
      </x:c>
      <x:c r="B47" s="53" t="str">
        <x:v>Repair and replacement reserve</x:v>
      </x:c>
      <x:c r="C47" s="75" t="n">
        <x:v>20</x:v>
      </x:c>
      <x:c r="D47" s="53" t="str">
        <x:v>Per booking</x:v>
      </x:c>
      <x:c r="E47" s="53" t="str">
        <x:v>Yes</x:v>
      </x:c>
      <x:c r="F47" s="53" t="str">
        <x:v>Reserve for wear, batteries, cables, lighting, and repairs.</x:v>
      </x:c>
      <x:c r="G47" s="53" t="str">
        <x:v>Illustrative assumption</x:v>
      </x:c>
    </x:row>
    <x:row r="48">
      <x:c r="A48" s="53" t="str">
        <x:v>Other</x:v>
      </x:c>
      <x:c r="B48" s="53" t="str">
        <x:v>Other direct event cost</x:v>
      </x:c>
      <x:c r="C48" s="75" t="n">
        <x:v>0</x:v>
      </x:c>
      <x:c r="D48" s="53" t="str">
        <x:v>Per booking</x:v>
      </x:c>
      <x:c r="E48" s="53" t="str">
        <x:v>No</x:v>
      </x:c>
      <x:c r="F48" s="53" t="str"/>
      <x:c r="G48" s="53" t="str">
        <x:v>User assumption</x:v>
      </x:c>
    </x:row>
    <x:row r="49">
      <x:c r="A49" s="71" t="str">
        <x:v>Total Direct Cost per Booking</x:v>
      </x:c>
      <x:c r="B49" s="71"/>
      <x:c r="C49" s="104" t="n">
        <x:f>SUM(C39:C48)</x:f>
        <x:v>250</x:v>
      </x:c>
      <x:c r="D49" s="53"/>
      <x:c r="E49" s="53"/>
      <x:c r="F49" s="53"/>
      <x:c r="G49" s="53"/>
    </x:row>
    <x:row r="50">
      <x:c r="A50" s="53"/>
      <x:c r="B50" s="53"/>
      <x:c r="C50" s="53"/>
      <x:c r="D50" s="53"/>
      <x:c r="E50" s="53"/>
      <x:c r="F50" s="53"/>
      <x:c r="G50" s="53"/>
    </x:row>
    <x:row r="51">
      <x:c r="A51" s="53"/>
      <x:c r="B51" s="53"/>
      <x:c r="C51" s="53"/>
      <x:c r="D51" s="53"/>
      <x:c r="E51" s="53"/>
      <x:c r="F51" s="53"/>
      <x:c r="G51" s="53"/>
    </x:row>
    <x:row r="52">
      <x:c r="A52" s="53"/>
      <x:c r="B52" s="53"/>
      <x:c r="C52" s="53"/>
      <x:c r="D52" s="53"/>
      <x:c r="E52" s="53"/>
      <x:c r="F52" s="53"/>
      <x:c r="G52" s="53"/>
    </x:row>
  </x:sheetData>
  <x:mergeCells>
    <x:mergeCell ref="A1:G1"/>
    <x:mergeCell ref="A2:G3"/>
    <x:mergeCell ref="A5:G5"/>
    <x:mergeCell ref="A20:B20"/>
    <x:mergeCell ref="A23:G23"/>
    <x:mergeCell ref="A34:B34"/>
    <x:mergeCell ref="A37:G37"/>
    <x:mergeCell ref="A49:B4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42" hidden="0" customWidth="1"/>
    <x:col min="3" max="3" width="60" hidden="0" customWidth="1"/>
    <x:col min="4" max="4" width="44" hidden="0" customWidth="1"/>
    <x:col min="5" max="5" width="14" hidden="0" customWidth="1"/>
  </x:cols>
  <x:sheetData>
    <x:row r="1">
      <x:c r="A1" s="70" t="str">
        <x:v>Definitions, Formulas, and Sources</x:v>
      </x:c>
      <x:c r="B1" s="70"/>
      <x:c r="C1" s="70"/>
      <x:c r="D1" s="70"/>
      <x:c r="E1" s="70"/>
    </x:row>
    <x:row r="2">
      <x:c r="A2" s="53"/>
      <x:c r="B2" s="53"/>
      <x:c r="C2" s="53"/>
      <x:c r="D2" s="53"/>
      <x:c r="E2" s="53"/>
    </x:row>
    <x:row r="3">
      <x:c r="A3" s="71" t="str">
        <x:v>KEY DEFINITIONS</x:v>
      </x:c>
      <x:c r="B3" s="71"/>
      <x:c r="C3" s="71"/>
      <x:c r="D3" s="71"/>
      <x:c r="E3" s="71"/>
    </x:row>
    <x:row r="4">
      <x:c r="A4" s="60" t="str">
        <x:v>Term</x:v>
      </x:c>
      <x:c r="B4" s="60" t="str">
        <x:v>Definition</x:v>
      </x:c>
      <x:c r="C4" s="60" t="str">
        <x:v>Why it matters</x:v>
      </x:c>
      <x:c r="D4" s="53"/>
      <x:c r="E4" s="53"/>
    </x:row>
    <x:row r="5">
      <x:c r="A5" s="53" t="str">
        <x:v>Gross revenue</x:v>
      </x:c>
      <x:c r="B5" s="53" t="str">
        <x:v>Total booking and add-on sales before expenses.</x:v>
      </x:c>
      <x:c r="C5" s="53" t="str">
        <x:v>Not the same as profit or owner income.</x:v>
      </x:c>
      <x:c r="D5" s="53"/>
      <x:c r="E5" s="53"/>
    </x:row>
    <x:row r="6">
      <x:c r="A6" s="53" t="str">
        <x:v>Direct / variable cost</x:v>
      </x:c>
      <x:c r="B6" s="53" t="str">
        <x:v>Cost that changes with each booking, such as labor, travel, media, and processing.</x:v>
      </x:c>
      <x:c r="C6" s="53" t="str">
        <x:v>Subtract from revenue to find contribution per booking.</x:v>
      </x:c>
      <x:c r="D6" s="53"/>
      <x:c r="E6" s="53"/>
    </x:row>
    <x:row r="7">
      <x:c r="A7" s="53" t="str">
        <x:v>Monthly fixed cost</x:v>
      </x:c>
      <x:c r="B7" s="53" t="str">
        <x:v>Recurring cost that does not move directly with event count within the relevant range.</x:v>
      </x:c>
      <x:c r="C7" s="53" t="str">
        <x:v>Must be covered before monthly operations break even.</x:v>
      </x:c>
      <x:c r="D7" s="53"/>
      <x:c r="E7" s="53"/>
    </x:row>
    <x:row r="8">
      <x:c r="A8" s="53" t="str">
        <x:v>Contribution per booking</x:v>
      </x:c>
      <x:c r="B8" s="53" t="str">
        <x:v>Revenue per booking minus direct cost per booking.</x:v>
      </x:c>
      <x:c r="C8" s="53" t="str">
        <x:v>The amount available to cover fixed costs and recover startup investment.</x:v>
      </x:c>
      <x:c r="D8" s="53"/>
      <x:c r="E8" s="53"/>
    </x:row>
    <x:row r="9">
      <x:c r="A9" s="53" t="str">
        <x:v>Contribution margin</x:v>
      </x:c>
      <x:c r="B9" s="53" t="str">
        <x:v>Contribution per booking divided by revenue per booking.</x:v>
      </x:c>
      <x:c r="C9" s="53" t="str">
        <x:v>Used to express break-even in revenue terms.</x:v>
      </x:c>
      <x:c r="D9" s="53"/>
      <x:c r="E9" s="53"/>
    </x:row>
    <x:row r="10">
      <x:c r="A10" s="53" t="str">
        <x:v>Operating break-even</x:v>
      </x:c>
      <x:c r="B10" s="53" t="str">
        <x:v>The booking volume where recurring contribution covers recurring fixed costs.</x:v>
      </x:c>
      <x:c r="C10" s="53" t="str">
        <x:v>Does not mean the original equipment investment has been recovered.</x:v>
      </x:c>
      <x:c r="D10" s="53"/>
      <x:c r="E10" s="53"/>
    </x:row>
    <x:row r="11">
      <x:c r="A11" s="53" t="str">
        <x:v>Startup recovery / payback</x:v>
      </x:c>
      <x:c r="B11" s="53" t="str">
        <x:v>The point where cumulative operating contribution covers the initial investment.</x:v>
      </x:c>
      <x:c r="C11" s="53" t="str">
        <x:v>Different from monthly operating break-even.</x:v>
      </x:c>
      <x:c r="D11" s="53"/>
      <x:c r="E11" s="53"/>
    </x:row>
    <x:row r="12">
      <x:c r="A12" s="53" t="str">
        <x:v>Profit</x:v>
      </x:c>
      <x:c r="B12" s="53" t="str">
        <x:v>Revenue remaining after all relevant costs, including owner labor, overhead, equipment recovery, taxes, and financing costs.</x:v>
      </x:c>
      <x:c r="C12" s="53" t="str">
        <x:v>A gross booking total is not profit.</x:v>
      </x:c>
      <x:c r="D12" s="53"/>
      <x:c r="E12" s="53"/>
    </x:row>
    <x:row r="13">
      <x:c r="A13" s="53"/>
      <x:c r="B13" s="53"/>
      <x:c r="C13" s="53"/>
      <x:c r="D13" s="53"/>
      <x:c r="E13" s="53"/>
    </x:row>
    <x:row r="14">
      <x:c r="A14" s="53"/>
      <x:c r="B14" s="53"/>
      <x:c r="C14" s="53"/>
      <x:c r="D14" s="53"/>
      <x:c r="E14" s="53"/>
    </x:row>
    <x:row r="15">
      <x:c r="A15" s="71" t="str">
        <x:v>FORMULAS</x:v>
      </x:c>
      <x:c r="B15" s="71"/>
      <x:c r="C15" s="71"/>
      <x:c r="D15" s="71"/>
      <x:c r="E15" s="71"/>
    </x:row>
    <x:row r="16">
      <x:c r="A16" s="60" t="str">
        <x:v>Metric</x:v>
      </x:c>
      <x:c r="B16" s="60" t="str">
        <x:v>Formula</x:v>
      </x:c>
      <x:c r="C16" s="60" t="str">
        <x:v>Source / Note</x:v>
      </x:c>
      <x:c r="D16" s="53"/>
      <x:c r="E16" s="53"/>
    </x:row>
    <x:row r="17">
      <x:c r="A17" s="53" t="str">
        <x:v>Contribution per booking</x:v>
      </x:c>
      <x:c r="B17" s="53" t="str">
        <x:v>Revenue per booking − direct cost per booking</x:v>
      </x:c>
      <x:c r="C17" s="53" t="str">
        <x:v>ATA adaptation of standard contribution-margin analysis</x:v>
      </x:c>
      <x:c r="D17" s="53"/>
      <x:c r="E17" s="53"/>
    </x:row>
    <x:row r="18">
      <x:c r="A18" s="53" t="str">
        <x:v>Operating break-even bookings</x:v>
      </x:c>
      <x:c r="B18" s="53" t="str">
        <x:v>Monthly fixed costs ÷ contribution per booking</x:v>
      </x:c>
      <x:c r="C18" s="53" t="str">
        <x:v>U.S. Small Business Administration</x:v>
      </x:c>
      <x:c r="D18" s="53"/>
      <x:c r="E18" s="53"/>
    </x:row>
    <x:row r="19">
      <x:c r="A19" s="53" t="str">
        <x:v>Contribution margin ratio</x:v>
      </x:c>
      <x:c r="B19" s="53" t="str">
        <x:v>Contribution per booking ÷ revenue per booking</x:v>
      </x:c>
      <x:c r="C19" s="53" t="str">
        <x:v>U.S. Small Business Administration</x:v>
      </x:c>
      <x:c r="D19" s="53"/>
      <x:c r="E19" s="53"/>
    </x:row>
    <x:row r="20">
      <x:c r="A20" s="53" t="str">
        <x:v>Monthly operating contribution</x:v>
      </x:c>
      <x:c r="B20" s="53" t="str">
        <x:v>Contribution per booking × bookings per month − monthly fixed costs</x:v>
      </x:c>
      <x:c r="C20" s="53" t="str">
        <x:v>Planning formula</x:v>
      </x:c>
      <x:c r="D20" s="53"/>
      <x:c r="E20" s="53"/>
    </x:row>
    <x:row r="21">
      <x:c r="A21" s="53" t="str">
        <x:v>Startup recovery months</x:v>
      </x:c>
      <x:c r="B21" s="53" t="str">
        <x:v>Adjusted startup investment ÷ monthly operating contribution</x:v>
      </x:c>
      <x:c r="C21" s="53" t="str">
        <x:v>Payback estimate; only valid when monthly contribution is positive</x:v>
      </x:c>
      <x:c r="D21" s="53"/>
      <x:c r="E21" s="53"/>
    </x:row>
    <x:row r="22">
      <x:c r="A22" s="53" t="str">
        <x:v>Bookings needed for revenue goal</x:v>
      </x:c>
      <x:c r="B22" s="53" t="str">
        <x:v>Annual gross revenue goal ÷ revenue per booking</x:v>
      </x:c>
      <x:c r="C22" s="53" t="str">
        <x:v>Gross-revenue planning only</x:v>
      </x:c>
      <x:c r="D22" s="53"/>
      <x:c r="E22" s="53"/>
    </x:row>
    <x:row r="23">
      <x:c r="A23" s="53" t="str">
        <x:v>Leads needed</x:v>
      </x:c>
      <x:c r="B23" s="53" t="str">
        <x:v>Required bookings ÷ close rate</x:v>
      </x:c>
      <x:c r="C23" s="53" t="str">
        <x:v>Use your own measured close rate</x:v>
      </x:c>
      <x:c r="D23" s="53"/>
      <x:c r="E23" s="53"/>
    </x:row>
    <x:row r="24">
      <x:c r="A24" s="53"/>
      <x:c r="B24" s="53"/>
      <x:c r="C24" s="53"/>
      <x:c r="D24" s="53"/>
      <x:c r="E24" s="53"/>
    </x:row>
    <x:row r="25">
      <x:c r="A25" s="53"/>
      <x:c r="B25" s="53"/>
      <x:c r="C25" s="53"/>
      <x:c r="D25" s="53"/>
      <x:c r="E25" s="53"/>
    </x:row>
    <x:row r="26">
      <x:c r="A26" s="71" t="str">
        <x:v>SOURCES</x:v>
      </x:c>
      <x:c r="B26" s="71"/>
      <x:c r="C26" s="71"/>
      <x:c r="D26" s="71"/>
      <x:c r="E26" s="71"/>
    </x:row>
    <x:row r="27">
      <x:c r="A27" s="60" t="str">
        <x:v>Organization</x:v>
      </x:c>
      <x:c r="B27" s="60" t="str">
        <x:v>Resource</x:v>
      </x:c>
      <x:c r="C27" s="60" t="str">
        <x:v>URL</x:v>
      </x:c>
      <x:c r="D27" s="60" t="str">
        <x:v>Used For</x:v>
      </x:c>
      <x:c r="E27" s="60" t="str">
        <x:v>Accessed</x:v>
      </x:c>
    </x:row>
    <x:row r="28">
      <x:c r="A28" s="53" t="str">
        <x:v>Check Cherry</x:v>
      </x:c>
      <x:c r="B28" s="53" t="str">
        <x:v>How Much Does a Photo Booth Rental Cost? A 2026 Pricing Guide</x:v>
      </x:c>
      <x:c r="C28" s="53" t="str">
        <x:v>https://www.checkcherry.com/articles/235-how-much-does-a-photo-booth-rental-cost-a-2026-pricing-guide</x:v>
      </x:c>
      <x:c r="D28" s="53" t="str">
        <x:v>Booking prices, event types, formats, duration, add-ons, deposits, seasonality</x:v>
      </x:c>
      <x:c r="E28" s="53" t="str">
        <x:v>2026-10-12</x:v>
      </x:c>
    </x:row>
    <x:row r="29">
      <x:c r="A29" s="53" t="str">
        <x:v>Check Cherry</x:v>
      </x:c>
      <x:c r="B29" s="53" t="str">
        <x:v>Data &amp; Research Methodology</x:v>
      </x:c>
      <x:c r="C29" s="53" t="str">
        <x:v>https://www.checkcherry.com/data-methodology</x:v>
      </x:c>
      <x:c r="D29" s="53" t="str">
        <x:v>Aggregation, anonymization, population, reproducibility, corrections</x:v>
      </x:c>
      <x:c r="E29" s="53" t="str">
        <x:v>2026-10-12</x:v>
      </x:c>
    </x:row>
    <x:row r="30">
      <x:c r="A30" s="53" t="str">
        <x:v>U.S. Small Business Administration</x:v>
      </x:c>
      <x:c r="B30" s="53" t="str">
        <x:v>Break-even point</x:v>
      </x:c>
      <x:c r="C30" s="53" t="str">
        <x:v>https://legacy.sba.gov/business-guide/plan-your-business/calculate-your-startup-costs/break-even-point</x:v>
      </x:c>
      <x:c r="D30" s="53" t="str">
        <x:v>Break-even formula, fixed and variable cost definitions, contingency guidance</x:v>
      </x:c>
      <x:c r="E30" s="53" t="str">
        <x:v>2026-10-12</x:v>
      </x:c>
    </x:row>
    <x:row r="31">
      <x:c r="A31" s="53" t="str">
        <x:v>U.S. Small Business Administration</x:v>
      </x:c>
      <x:c r="B31" s="53" t="str">
        <x:v>Calculate your startup costs</x:v>
      </x:c>
      <x:c r="C31" s="53" t="str">
        <x:v>https://legacy.sba.gov/business-guide/plan-your-business/calculate-your-startup-costs</x:v>
      </x:c>
      <x:c r="D31" s="53" t="str">
        <x:v>Startup expense categories and one-time versus monthly costs</x:v>
      </x:c>
      <x:c r="E31" s="53" t="str">
        <x:v>2026-10-12</x:v>
      </x:c>
    </x:row>
    <x:row r="32">
      <x:c r="A32" s="53" t="str">
        <x:v>ATA Photobooths</x:v>
      </x:c>
      <x:c r="B32" s="53" t="str">
        <x:v>Photo Booth Manufacturer &amp; Equipment</x:v>
      </x:c>
      <x:c r="C32" s="53" t="str">
        <x:v>https://www.ataphotobooths.com/</x:v>
      </x:c>
      <x:c r="D32" s="53" t="str">
        <x:v>Equipment categories and financing availability statement</x:v>
      </x:c>
      <x:c r="E32" s="53" t="str">
        <x:v>2026-10-12</x:v>
      </x:c>
    </x:row>
    <x:row r="33">
      <x:c r="A33" s="53"/>
      <x:c r="B33" s="53"/>
      <x:c r="C33" s="53"/>
      <x:c r="D33" s="53"/>
      <x:c r="E33" s="53"/>
    </x:row>
    <x:row r="34">
      <x:c r="A34" s="53"/>
      <x:c r="B34" s="53"/>
      <x:c r="C34" s="53"/>
      <x:c r="D34" s="53"/>
      <x:c r="E34" s="53"/>
    </x:row>
    <x:row r="35">
      <x:c r="A35" s="12" t="str">
        <x:v>Model limitations: Published booking benchmarks are not an official U.S.-only census and do not report average operator profit. Cost-planner amounts are editable illustrative assumptions. This workbook is for planning and education; consult an accountant or financial adviser for tax, financing, and accounting decisions.</x:v>
      </x:c>
      <x:c r="B35" s="12"/>
      <x:c r="C35" s="12"/>
      <x:c r="D35" s="12"/>
      <x:c r="E35" s="12"/>
    </x:row>
    <x:row r="36">
      <x:c r="A36" s="12"/>
      <x:c r="B36" s="12"/>
      <x:c r="C36" s="12"/>
      <x:c r="D36" s="12"/>
      <x:c r="E36" s="12"/>
    </x:row>
    <x:row r="37">
      <x:c r="A37" s="12"/>
      <x:c r="B37" s="12"/>
      <x:c r="C37" s="12"/>
      <x:c r="D37" s="12"/>
      <x:c r="E37" s="12"/>
    </x:row>
    <x:row r="38">
      <x:c r="A38" s="53"/>
      <x:c r="B38" s="53"/>
      <x:c r="C38" s="53"/>
      <x:c r="D38" s="53"/>
      <x:c r="E38" s="53"/>
    </x:row>
    <x:row r="39">
      <x:c r="A39" s="53"/>
      <x:c r="B39" s="53"/>
      <x:c r="C39" s="53"/>
      <x:c r="D39" s="53"/>
      <x:c r="E39" s="53"/>
    </x:row>
    <x:row r="40">
      <x:c r="A40" s="53"/>
      <x:c r="B40" s="53"/>
      <x:c r="C40" s="53"/>
      <x:c r="D40" s="53"/>
      <x:c r="E40" s="53"/>
    </x:row>
  </x:sheetData>
  <x:mergeCells>
    <x:mergeCell ref="A1:E1"/>
    <x:mergeCell ref="A3:E3"/>
    <x:mergeCell ref="A15:E15"/>
    <x:mergeCell ref="A26:E26"/>
    <x:mergeCell ref="A35:E37"/>
  </x:mergeCells>
  <x:pageMargins left="0.7" right="0.7" top="0.75" bottom="0.75" header="0.3" footer="0.3"/>
</x:worksheet>
</file>